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1.xml" ContentType="application/vnd.openxmlformats-officedocument.spreadsheetml.comment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755" windowWidth="19440" windowHeight="6315" tabRatio="768" activeTab="4"/>
  </bookViews>
  <sheets>
    <sheet name="CLINICAS" sheetId="15" r:id="rId1"/>
    <sheet name="APS" sheetId="18" r:id="rId2"/>
    <sheet name="SERVICIO COMPLEMENTARIO" sheetId="19" r:id="rId3"/>
    <sheet name="CASAS COMERCIALES" sheetId="21" r:id="rId4"/>
    <sheet name="1" sheetId="11" r:id="rId5"/>
    <sheet name="2" sheetId="12" r:id="rId6"/>
    <sheet name="3" sheetId="13" r:id="rId7"/>
    <sheet name="4" sheetId="14" r:id="rId8"/>
  </sheets>
  <definedNames>
    <definedName name="_xlnm._FilterDatabase" localSheetId="4" hidden="1">'1'!$A$5:$J$356</definedName>
    <definedName name="_xlnm._FilterDatabase" localSheetId="5" hidden="1">'2'!$A$5:$J$138</definedName>
    <definedName name="_xlnm._FilterDatabase" localSheetId="6" hidden="1">'3'!$A$4:$J$64</definedName>
    <definedName name="_xlnm._FilterDatabase" localSheetId="7" hidden="1">'4'!$A$5:$J$32</definedName>
    <definedName name="_xlnm._FilterDatabase" localSheetId="1" hidden="1">APS!$B$10:$C$31</definedName>
    <definedName name="_xlnm._FilterDatabase" localSheetId="3" hidden="1">'CASAS COMERCIALES'!$B$9:$B$16</definedName>
    <definedName name="_xlnm._FilterDatabase" localSheetId="0" hidden="1">CLINICAS!$B$8:$D$32</definedName>
    <definedName name="_xlnm._FilterDatabase" localSheetId="2" hidden="1">'SERVICIO COMPLEMENTARIO'!$B$7:$C$17</definedName>
    <definedName name="_xlnm.Print_Area" localSheetId="4">'1'!$A$1:$J$356</definedName>
    <definedName name="_xlnm.Print_Area" localSheetId="5">'2'!$A$1:$J$138</definedName>
    <definedName name="_xlnm.Print_Area" localSheetId="1">APS!$A$1:$E$36</definedName>
    <definedName name="_xlnm.Print_Area" localSheetId="3">'CASAS COMERCIALES'!$A$1:$D$23</definedName>
    <definedName name="_xlnm.Print_Area" localSheetId="0">CLINICAS!$A$1:$F$37</definedName>
    <definedName name="_xlnm.Print_Area" localSheetId="2">'SERVICIO COMPLEMENTARIO'!$A$1:$E$22</definedName>
    <definedName name="_xlnm.Print_Titles" localSheetId="4">'1'!$1:$5</definedName>
    <definedName name="_xlnm.Print_Titles" localSheetId="5">'2'!$1:$5</definedName>
    <definedName name="_xlnm.Print_Titles" localSheetId="6">'3'!$1:$4</definedName>
    <definedName name="_xlnm.Print_Titles" localSheetId="7">'4'!$1:$5</definedName>
  </definedNames>
  <calcPr calcId="145621"/>
</workbook>
</file>

<file path=xl/calcChain.xml><?xml version="1.0" encoding="utf-8"?>
<calcChain xmlns="http://schemas.openxmlformats.org/spreadsheetml/2006/main">
  <c r="C17" i="19" l="1"/>
  <c r="C16" i="19"/>
  <c r="C15" i="19"/>
  <c r="C14" i="19"/>
  <c r="C13" i="19"/>
  <c r="C12" i="19"/>
  <c r="C11" i="19"/>
  <c r="C10" i="19"/>
  <c r="C9" i="19"/>
  <c r="C31" i="18"/>
  <c r="C30" i="18"/>
  <c r="C29" i="18"/>
  <c r="C28" i="18"/>
  <c r="C27" i="18"/>
  <c r="C26" i="18"/>
  <c r="C32" i="15"/>
  <c r="C31" i="15"/>
  <c r="C30" i="15"/>
  <c r="C29" i="15"/>
  <c r="C28" i="15"/>
  <c r="C27" i="15"/>
  <c r="C26" i="15"/>
  <c r="C25" i="15"/>
  <c r="C24" i="15"/>
  <c r="C23" i="15"/>
  <c r="C22" i="15"/>
  <c r="C21" i="15"/>
  <c r="C20" i="15"/>
  <c r="C19" i="15"/>
  <c r="C18" i="15"/>
  <c r="C17" i="15"/>
  <c r="C16" i="15"/>
  <c r="C15" i="15"/>
  <c r="C14" i="15"/>
  <c r="C13" i="15"/>
  <c r="C12" i="15"/>
  <c r="C11" i="15"/>
  <c r="C10" i="15"/>
  <c r="C22" i="18" l="1"/>
  <c r="D14" i="15" l="1"/>
  <c r="B16" i="21" l="1"/>
  <c r="B15" i="21"/>
  <c r="B14" i="21"/>
  <c r="B13" i="21"/>
  <c r="B12" i="21"/>
  <c r="B11" i="21"/>
  <c r="B10" i="21"/>
  <c r="C10" i="21" s="1"/>
  <c r="C8" i="19"/>
  <c r="C25" i="18"/>
  <c r="C24" i="18"/>
  <c r="C23" i="18"/>
  <c r="C21" i="18"/>
  <c r="C20" i="18"/>
  <c r="C19" i="18"/>
  <c r="D19" i="18"/>
  <c r="C18" i="18"/>
  <c r="C17" i="18"/>
  <c r="C16" i="18"/>
  <c r="C15" i="18"/>
  <c r="C14" i="18"/>
  <c r="C13" i="18"/>
  <c r="C12" i="18"/>
  <c r="C11" i="18"/>
  <c r="D22" i="15"/>
  <c r="D23" i="15"/>
  <c r="C9" i="15"/>
  <c r="D11" i="18" l="1"/>
  <c r="D10" i="15" l="1"/>
  <c r="D11" i="15"/>
  <c r="D12" i="15"/>
  <c r="D13" i="15"/>
  <c r="D15" i="15"/>
  <c r="D16" i="15"/>
  <c r="D17" i="15"/>
  <c r="D18" i="15"/>
  <c r="D19" i="15"/>
  <c r="D20" i="15"/>
  <c r="D21" i="15"/>
  <c r="D24" i="15"/>
  <c r="D25" i="15"/>
  <c r="D26" i="15"/>
  <c r="D27" i="15"/>
  <c r="D28" i="15"/>
  <c r="D29" i="15"/>
  <c r="D30" i="15"/>
  <c r="D31" i="15"/>
  <c r="D32" i="15"/>
  <c r="D9" i="15"/>
  <c r="D33" i="15" l="1"/>
  <c r="C11" i="21" l="1"/>
  <c r="C12" i="21"/>
  <c r="C13" i="21"/>
  <c r="C14" i="21"/>
  <c r="C15" i="21"/>
  <c r="C16" i="21"/>
  <c r="D9" i="19"/>
  <c r="D10" i="19"/>
  <c r="D11" i="19"/>
  <c r="D12" i="19"/>
  <c r="D13" i="19"/>
  <c r="D14" i="19"/>
  <c r="D15" i="19"/>
  <c r="D16" i="19"/>
  <c r="D17" i="19"/>
  <c r="D8" i="19"/>
  <c r="D31" i="18"/>
  <c r="D30" i="18"/>
  <c r="D29" i="18"/>
  <c r="D28" i="18"/>
  <c r="D27" i="18"/>
  <c r="D26" i="18"/>
  <c r="D25" i="18"/>
  <c r="D24" i="18"/>
  <c r="D23" i="18"/>
  <c r="D22" i="18"/>
  <c r="D21" i="18"/>
  <c r="D20" i="18"/>
  <c r="D18" i="18"/>
  <c r="D17" i="18"/>
  <c r="D16" i="18"/>
  <c r="D15" i="18"/>
  <c r="D14" i="18"/>
  <c r="D13" i="18"/>
  <c r="D12" i="18"/>
  <c r="C17" i="21" l="1"/>
  <c r="D18" i="19"/>
  <c r="D32" i="18"/>
  <c r="C86" i="11" l="1"/>
  <c r="C85" i="11"/>
  <c r="C84" i="11"/>
</calcChain>
</file>

<file path=xl/comments1.xml><?xml version="1.0" encoding="utf-8"?>
<comments xmlns="http://schemas.openxmlformats.org/spreadsheetml/2006/main">
  <authors>
    <author>Evelyn Hidalgo</author>
  </authors>
  <commentList>
    <comment ref="E46" authorId="0">
      <text>
        <r>
          <rPr>
            <b/>
            <sz val="9"/>
            <color indexed="81"/>
            <rFont val="Tahoma"/>
            <family val="2"/>
          </rPr>
          <t>Evelyn Hidalgo:</t>
        </r>
        <r>
          <rPr>
            <sz val="9"/>
            <color indexed="81"/>
            <rFont val="Tahoma"/>
            <family val="2"/>
          </rPr>
          <t xml:space="preserve">
Briceño Rossi</t>
        </r>
      </text>
    </comment>
  </commentList>
</comments>
</file>

<file path=xl/sharedStrings.xml><?xml version="1.0" encoding="utf-8"?>
<sst xmlns="http://schemas.openxmlformats.org/spreadsheetml/2006/main" count="4114" uniqueCount="2189">
  <si>
    <t>CLINICA</t>
  </si>
  <si>
    <t>DIRECCION</t>
  </si>
  <si>
    <t>TELEFONO</t>
  </si>
  <si>
    <t>PAGINA WEB</t>
  </si>
  <si>
    <t>REGION CAPITAL</t>
  </si>
  <si>
    <t>AV. PRINCIPAL LA FLORESTA CON CALLE SANTA ANA INSTITUTO MEDICO LA FLORESTA, PB</t>
  </si>
  <si>
    <t>0212-2861950 / 2845434 / 2859005</t>
  </si>
  <si>
    <t>CENTRO MEDICO LA TRINIDAD EDIF. DE HOSPITALIZACION, PISO 7 PUNTO DE REFERENCIA BANCO MERCANTIL</t>
  </si>
  <si>
    <t>0212-9359404 AL 07</t>
  </si>
  <si>
    <t>AV. LIBERTADOR, ESQUINA AV. LAS ACACIAS, EDIF. LA CARLOTA, PISO 2, OFIC. 2-D, LA FLORIDA</t>
  </si>
  <si>
    <t>0212-8887122 / 0212-7818940</t>
  </si>
  <si>
    <t>AV. AGUSTIN CODAZZI QTA. DON PANCHO, URB. SANTA MONICA, CARACAS</t>
  </si>
  <si>
    <t>0212-6611936 / 2014 / 2379 / 3039 / 6614114 / 6583</t>
  </si>
  <si>
    <t>instituto.de.imagenologia@gmail.com</t>
  </si>
  <si>
    <t>EL CAFETAL, AV. PRINCIPAL, C. C. SANTA SOFIA, TORRE ALFA, PISO 7, CARACAS</t>
  </si>
  <si>
    <t>0212-9850292 / 0212-9853653</t>
  </si>
  <si>
    <t>EL CAFETAL, AV. PRINCIPAL, C. C. SANTA SOFIA, NIVEL SOTANO, LOCALES A-0 Y A-4, CARACAS</t>
  </si>
  <si>
    <t>CENTRO COMERCIAL CHACAITO.</t>
  </si>
  <si>
    <t>0212-9521084 / 0212-9521659</t>
  </si>
  <si>
    <t>CALLE SANTA ANA, EDIF. CENTRO PEÑAFIEL, PISO 1, OFIC. 1-E, BOLEÍTA SUR</t>
  </si>
  <si>
    <t>0212-7007900</t>
  </si>
  <si>
    <t>AV. LAS AMERICAS CON AV. REPUBLICA TERRAZAS DEL CLUD HIPICO CC CENTRO COMERCIAL TORRE MEDICA PISO 3</t>
  </si>
  <si>
    <t>0212-9072830 / 8871694 / 8871740</t>
  </si>
  <si>
    <t xml:space="preserve">0212 - 2037138 / 7173 </t>
  </si>
  <si>
    <t>AV. RIO PARAGUA C. C. LA PIRAMIDE NIVEL 2 OFIC. 206 URB. PRADO DEL ESTE</t>
  </si>
  <si>
    <t>0212-9797635 / 9781772 / 9762346</t>
  </si>
  <si>
    <t>AV. INTERCOMUNAL LA TRINIDAD EL HATILLO, CENTRO M. DOCENTE LA TRINIDAD. UNIDAD GONZALEZ RINCONES, SOTANO 2</t>
  </si>
  <si>
    <t>0212-9496455 / 6255 / 6413 / 9421808</t>
  </si>
  <si>
    <t>AV LOS ERASOS, PLAZA EL ESTANQUE, CENTRO MEDICO DE CARACAS, PB, SAN BERNARDINO</t>
  </si>
  <si>
    <t>0212-5769283 / 0212-5559515 / 0212-5559516</t>
  </si>
  <si>
    <t xml:space="preserve"> </t>
  </si>
  <si>
    <t>AV. LOS ERASOS, PLAZA EL ESTANQUE, CENTRO MEDICO DE CARACAS, PB, SAN BERNARDINO</t>
  </si>
  <si>
    <t>0212-5559120 / 9308 / 9430 / 5763670</t>
  </si>
  <si>
    <t>AV. LOS ERASOS, PLAZA EL ESTANQUE, CENTRO MEDICO DE CARACAS, PISO 04, SAN BERNARDINO</t>
  </si>
  <si>
    <t>0212-5559382 / 9383 / 5784904</t>
  </si>
  <si>
    <t>AV. LOS ERASOS, PLAZA EL ESTANQUE, CENTRO MEDICO DE CARACAS, SOTANO 1, SAN BERNARDINO</t>
  </si>
  <si>
    <t>0212-559536 / 9537 / 9538 / 5781438</t>
  </si>
  <si>
    <t>CALLE LOS ABOGADOS ENTRE AV. LAS CIENCIAS Y EL ESTADIO, CLINICA LA CIENCIA, LOS CHAGUARAMOS</t>
  </si>
  <si>
    <t>0212-6616762 / 6629680 / 6935181</t>
  </si>
  <si>
    <t>CENTRO SEGURO LA PAZ P-5 Nº 51-E AV. FRANCISCO DE MIRANDA.</t>
  </si>
  <si>
    <t>0212-2384161</t>
  </si>
  <si>
    <t>CENTRO PALMA PISO 3 OFC. 301-302 AV. LIBERTADOR CHACAO</t>
  </si>
  <si>
    <t>0212-2633848</t>
  </si>
  <si>
    <t>AV. B. BOLIVAR NORTE, C. C. CIUDAD . TORRE CENTER. TORRE E, NIVEL 7, OFIC. 713-E. URB. INDUSTRIAL BOLEITA NORETE, CARACAS</t>
  </si>
  <si>
    <t>0212-750093 / 0094</t>
  </si>
  <si>
    <t>0424-1620643 / 0424-8281950</t>
  </si>
  <si>
    <t>CALLE MADRID, ENTRE ESQUINAS MONTERREY Y MUCUCHIES, QUINTA HORIZONTE, PB, URB. LAS MERCEDES</t>
  </si>
  <si>
    <t>0212-9918056 / 0212-9939414</t>
  </si>
  <si>
    <t>AV. FRANCISCO DE MIRANDA, EDIF. RORAIMA, PISO 10, OFIC. 10-A, URB. CAMPO ALEGRE, CARACAS</t>
  </si>
  <si>
    <t>0212-9512495 / 0212-9534879</t>
  </si>
  <si>
    <t>CALLE CAURA, QTA. BEBILI, COLINAS DE BELLO MONTE.</t>
  </si>
  <si>
    <t>PRODUMEDICAL OSSUM,C.A.</t>
  </si>
  <si>
    <t>0212-2674468 / 0212-2672895</t>
  </si>
  <si>
    <t xml:space="preserve">0212-7939040 / 0212-7939485 </t>
  </si>
  <si>
    <t>0212-8610176 / 0212-8610179</t>
  </si>
  <si>
    <t xml:space="preserve">CTRO. MEDICO DOCENTE LA TRINIDAD AV. INTERCOMUNAL EL HATILLO UNIDAD SANTA INES, SOTANO 2, SERVICIOS RADIOTERAPIA LA TRINIDAD </t>
  </si>
  <si>
    <t>0212-9422027 / 0212-6421938</t>
  </si>
  <si>
    <t>UNIDAD DE FISIOTERAPIA</t>
  </si>
  <si>
    <t>AV. OESTE 5. SALAS A BALCONCITO, EDIF. CENTRO DE ESPECIALIDADES PISO 1 CONSULTORIO 1B</t>
  </si>
  <si>
    <t>0212-7459499</t>
  </si>
  <si>
    <t>CALLE EL CARMEN EDIF. SAMAN, PISO 9 APT 9T URB. LOS DOS CAMINOS</t>
  </si>
  <si>
    <t>0212-2377716</t>
  </si>
  <si>
    <t>www.fisioterapiamadmol.com</t>
  </si>
  <si>
    <t>AV. PRINCIPAL LA FLORESTA CON CALLE SANTA ANA, URB. LA FLORESTA SOTANO 2 INSTITUTO MEDICO LA FLORESTA</t>
  </si>
  <si>
    <t>0212-2845511 / 0212-2845733</t>
  </si>
  <si>
    <t>AV. FRANCISCO SOLANO, CENTRO SOLANO PLAZA II, PISO 1-1D</t>
  </si>
  <si>
    <t>0412-3651003</t>
  </si>
  <si>
    <t>AV. PRINCIPAL DE SAN MARTIN, AL LADO DE LA ESTACION DEL METRO DE ARTIGA, C. C. SAN MARTIN, NIVEL SOTANO, LOCAL 01-10, CARACAS</t>
  </si>
  <si>
    <t>0212-4611613 /4615319 / 4613834 / 4736584</t>
  </si>
  <si>
    <t>EDO. ARAGUA</t>
  </si>
  <si>
    <t>URB. EL BOSQUE, AV. PRINCIPAL DE LAS DELICIAS, C. C. REGIONAL, LOCAL N° 4, MARACAY, EDO. ARAGUA</t>
  </si>
  <si>
    <t>0243-2330113 / 2331157</t>
  </si>
  <si>
    <t>EDO. CARABOBO</t>
  </si>
  <si>
    <t>AV. 100 (BOLIVAR NORTE) C. C. GUAPARO, NIVEL BOLIVAR, PB-39, VALENCIA, EDO. CARABOBO</t>
  </si>
  <si>
    <t>0241-8268507 / 8210666 / 8268588</t>
  </si>
  <si>
    <t>AV. MARTIN TOVAR ENTRE CALLE INDEPENDENCIA Y RONDON, CENTRO VALENCIA EDO. CARABOBO</t>
  </si>
  <si>
    <t>0241-8578340</t>
  </si>
  <si>
    <t>EDO. GUARICO</t>
  </si>
  <si>
    <t>EDO. LARA</t>
  </si>
  <si>
    <t>CALLE 21 ENTRE CARRERAS 28 Y 29, CENTRO PARROQUIA CATEDRAL NRO 28-47, LARA EDO.BARQUISIMETO.</t>
  </si>
  <si>
    <t>0251-2327381 / 0212-9017621</t>
  </si>
  <si>
    <t xml:space="preserve">CALLE 10 ENTRE AV. 20 Y CARRERA 21 EDIF. CENTRO EMPRESARIAL LEONARDO DA VINCI PISO 3 OF 17 </t>
  </si>
  <si>
    <t>0251-4150147 / 0251-4150424</t>
  </si>
  <si>
    <t>EDO. MIRANDA</t>
  </si>
  <si>
    <t>GUATIRE/GUARENAS</t>
  </si>
  <si>
    <t>AV. INTERCOMUNAL GUARENAS - GUATIRE, C. C. OASIS CENTER, SOTANO 1, LOCAL S1-L1</t>
  </si>
  <si>
    <t>0212-3870812 / 0991 / 1540</t>
  </si>
  <si>
    <t>AV. INTERCOMUNAL GUARENAS - GUATIRE, C. C. OASIS CENTER, NIVEL SOTANO, GUARENAS</t>
  </si>
  <si>
    <t>0212-3810569 / 3810724 / 3810771</t>
  </si>
  <si>
    <t>0212-3937930 / 3810134 / 3937931</t>
  </si>
  <si>
    <t>EDO. NUEVA ESPARTA</t>
  </si>
  <si>
    <t>AV. BOLIVAR CENTRO COMENRCIAL CCM, PISO 1, LOCAL 115B, COSTA AZUL, PORLAMAR</t>
  </si>
  <si>
    <t>0295-2624949</t>
  </si>
  <si>
    <t>EDO. SUCRE</t>
  </si>
  <si>
    <t>PLAZA VENEZUELA, EDF.  POLAR, TORRE OESTE,                          MEZANINA 2</t>
  </si>
  <si>
    <t>0212-7932311 / 7932111</t>
  </si>
  <si>
    <t>CALLE PARIS CON CALLE CARONI, EDF. CDD, LAS MERCEDES</t>
  </si>
  <si>
    <t>0212-9091037  /  9091011</t>
  </si>
  <si>
    <t>URB. SANTA SOFIA, CC SANTA SOFIA,  TORRE ALFA</t>
  </si>
  <si>
    <t>0212-9850292</t>
  </si>
  <si>
    <t>AV. LIBERTADOR, ESQ. AV. PPL DE LAS PALMAS (ANTIGUO TEATRO LAS PALMAS)</t>
  </si>
  <si>
    <t>0212-7811713  /  7823</t>
  </si>
  <si>
    <t>0212-6252735</t>
  </si>
  <si>
    <t>CCSANTA SOFIA, TORRE ALFA, PH</t>
  </si>
  <si>
    <t>AV. UNIVERSIDAD, ESQ. EL CHORRO, CENTRO COMERCIAL GALLO DE ORO, PISO 2</t>
  </si>
  <si>
    <t>0212-5423002</t>
  </si>
  <si>
    <t>AV. LIBERTADOR C. C. AV. LIBERTADOR EDIF. SEGUROS ALTAMIRA NIVEL PH</t>
  </si>
  <si>
    <t>0212-9192285</t>
  </si>
  <si>
    <t>CALLE LOS LABORATORIOS, CENTRO EMPRESARIAL QUORUM, PISO 1, LOCAL 1-B, LOS RUICES</t>
  </si>
  <si>
    <t>0212-2381239 -7563 -8868</t>
  </si>
  <si>
    <t>www.medymed5@hotmail.com</t>
  </si>
  <si>
    <t>0212-8216300</t>
  </si>
  <si>
    <t>www.prevaler.com</t>
  </si>
  <si>
    <t>AV. FRANCISCO SOLANO, CON CALLE PASCUAL NAVARRO, TORRE BANVENEZ, PISO 1, OFC. 1</t>
  </si>
  <si>
    <t>AV. ESTADIUM, C.C. NOVOCENTO II, PISO 2, OFC. 1 / 5, PUERTO LA CRUZ</t>
  </si>
  <si>
    <t>0281-2686743  /  2686680</t>
  </si>
  <si>
    <t>AV.PPAL. DE LECHERIA, C.C. AVENTURA PLAZA</t>
  </si>
  <si>
    <t>0281-2873617   / 2873725</t>
  </si>
  <si>
    <t>ANACO</t>
  </si>
  <si>
    <t>AV.PORTUGUESA C/C URDANETA, EDF. SAN ANTONIO, PISO 1, LOCAL 1</t>
  </si>
  <si>
    <t>0416-3826020</t>
  </si>
  <si>
    <t>EL TIGRE</t>
  </si>
  <si>
    <t>CC IRPINIA, LOCALES D Y E , 1ER. PISO</t>
  </si>
  <si>
    <t>0283-2419346</t>
  </si>
  <si>
    <t>GUASDUALITO</t>
  </si>
  <si>
    <t>AV. MARQUES DEL PUMAR, C. C. EL MARQUEZ LOCAL NRO. 5 GUSDUALITO</t>
  </si>
  <si>
    <t>0278-3321903 / 3321035</t>
  </si>
  <si>
    <t>ASODIAM</t>
  </si>
  <si>
    <t>URB. LA FLORESTA, AV. SUCRE</t>
  </si>
  <si>
    <t>0243-2411621  /  1785</t>
  </si>
  <si>
    <t>www.asodiam.com</t>
  </si>
  <si>
    <t>0243-9352003 / 2827</t>
  </si>
  <si>
    <t>AV. 19 DE ABRIL, CENTRO MULTIPLE DON ANGEL, LOCALES NOS.  1-2 Y 1-3</t>
  </si>
  <si>
    <t>0243-2466827  /  2475240</t>
  </si>
  <si>
    <t>CAGUA  /  LA VICTORIA  / TURMERO /  VILLA DE CURA</t>
  </si>
  <si>
    <t>CALLE CEDEÑO, NO. 20, ENTRE SALIAS Y MADARIAGA, SECTOR CENTRO TURMERO</t>
  </si>
  <si>
    <t>0244-2514532 / 6610300</t>
  </si>
  <si>
    <t>SALUD Y BIENESTAR VICTORIA, C.A.</t>
  </si>
  <si>
    <t>AV. VICTORIA, CC CILENTO, PISO 4, LOCAL 4-31</t>
  </si>
  <si>
    <t>0244-3213867  /  3230820</t>
  </si>
  <si>
    <t>0273-5324686 / 53222481</t>
  </si>
  <si>
    <t>barinas@vesainca.com.ve</t>
  </si>
  <si>
    <t>AV. SIEGERT CRUCE CON CALLE INDEPENDENCIA EDF. CENTRO MEDICO ORINOCO</t>
  </si>
  <si>
    <t>0285-6328644 / 6321401</t>
  </si>
  <si>
    <t>UPATA</t>
  </si>
  <si>
    <t>CC DOÑA DELIA, MEZZANINA LOCALES 3 Y 4</t>
  </si>
  <si>
    <t>0286-9233595  /  9249261</t>
  </si>
  <si>
    <t>AV. GUAYANA CON AV. GUMILLA, SAN FELIX</t>
  </si>
  <si>
    <t>0286-7122000</t>
  </si>
  <si>
    <t>AV. BOLIVAR NORTE CC MULTICENTRO EL VIÑEDO, NIVEL SOTANO, LOCAL A5</t>
  </si>
  <si>
    <t>0241-8269865  / 8212078</t>
  </si>
  <si>
    <t>URB. CAMORUCO, CALLER 136, QTA. RENTISA 104-100</t>
  </si>
  <si>
    <t>0241-8244246  /  8241335</t>
  </si>
  <si>
    <t>ZONA INDUSTRIAL SUR, FINAL DE LA AV. LUIS ERNESTO BRANGER, C.C. AEREO, CENTRO INTERNACIONAL, EDF. B, PISO 2, LOCAL 0201, AL LADO DEL AERO CLUB</t>
  </si>
  <si>
    <t>0241-8088873  /  9354246</t>
  </si>
  <si>
    <t>C.C. SAMBIL AL LADO BANCO MERCANTIL</t>
  </si>
  <si>
    <t>CARRETERA NACIONAL VALENCIA - GUIGUE, FLOR AMARILLO, MODULO CENTRAL DEL CC EL ALBORAL, LOCALES 50 Y 51</t>
  </si>
  <si>
    <t>0241-8780006</t>
  </si>
  <si>
    <t>CORO</t>
  </si>
  <si>
    <t>0268-2522458  /  2531613  /  2532034</t>
  </si>
  <si>
    <t>coro@vesainca.com.ve</t>
  </si>
  <si>
    <t>0269-2468922 / 2454253 / 2452640 / 2451394</t>
  </si>
  <si>
    <t xml:space="preserve">CARRERA 19 ENTRE CALLES 30 Y 31 NO. 30-78 </t>
  </si>
  <si>
    <t>0251-7108011  /  7108848</t>
  </si>
  <si>
    <t>CALLE 34 ENTRE CARRERAS 19 Y 20</t>
  </si>
  <si>
    <t>0251-4464595</t>
  </si>
  <si>
    <t>CALLE VICENTE AMENGUAL C/C GUILLERMO ALVIZO</t>
  </si>
  <si>
    <t>0251-7107900</t>
  </si>
  <si>
    <t>CALLE 25, ENTRE AV. 7 Y 8, EDF. EL CISNE, MERIDA</t>
  </si>
  <si>
    <t>0274-2510092  /  2511202</t>
  </si>
  <si>
    <t>PROLONGACION AV. MIRANDA, URB. BUENA VISTA EDIF. GRANADOS, PB 6-210, AL LADO DEL PALACIO DE LOS NIÑOS, SECTOR SANTA ELENA, MERIDA</t>
  </si>
  <si>
    <t>0274-2620114 / 26634938</t>
  </si>
  <si>
    <t>merida@vesainca.com.ve</t>
  </si>
  <si>
    <t>EL VIGIA</t>
  </si>
  <si>
    <t>0275-8811317</t>
  </si>
  <si>
    <t>AV. BOLIVAR, ESQ. CON AV. 12, CALLE 6, EDF. LIEGOS, DIAGONAL A LA ONIDEX, EL VIGIA</t>
  </si>
  <si>
    <t>0275-8811520 /  8814608  /  8813436</t>
  </si>
  <si>
    <t>NUEVA BOLIVIA</t>
  </si>
  <si>
    <t>AMBULATORIO CLINISALUD - NUEVA BOLIVIA</t>
  </si>
  <si>
    <t>AV. 7MA. INDEPENDENCIA, QTA. PALAFITO, DIAGONAL A LA ALCALDIA DE NUEVA BOLIVIA</t>
  </si>
  <si>
    <t>0271-7722644</t>
  </si>
  <si>
    <t>TOVAR</t>
  </si>
  <si>
    <t>CALLE 5TA. CON CARRERAA 5TA. URB. EL COROZO, EDF. CLINISALUD, TOVAR</t>
  </si>
  <si>
    <t>0275-8732247  /  8733158</t>
  </si>
  <si>
    <t>ALTOS MIRANDINOS</t>
  </si>
  <si>
    <t>CALLE 1, EDF. POLICLINICA EL RETIRO, URB. PARQUE EL RETIRO</t>
  </si>
  <si>
    <t>0212-3732545</t>
  </si>
  <si>
    <t>GUARENAS GUATIRE</t>
  </si>
  <si>
    <t>CARRETERA GUARENAS GUATIRE, CC BUENAVENTURA</t>
  </si>
  <si>
    <t>0212- 3810181 / 3811265</t>
  </si>
  <si>
    <t>TACARIGUA DE MAMPORAL</t>
  </si>
  <si>
    <t>CLINICA CORALIA 2A, C.A.</t>
  </si>
  <si>
    <t>URB. CORALIA, CALLE BELENCITOS, CC MAZZILLI, 1ER. PISO</t>
  </si>
  <si>
    <t>0234-4814030  -  3421285</t>
  </si>
  <si>
    <t>AV. FUERZAS ARMADAS NO. 10</t>
  </si>
  <si>
    <t xml:space="preserve">0291-6438287 / 6421277 </t>
  </si>
  <si>
    <t>0295-2620757  /  2671858</t>
  </si>
  <si>
    <t>CC. GALERIAS FENTE, AV. 4 DE MAYO, NIVEL S, LOCAL 5</t>
  </si>
  <si>
    <t>0295-2648084  /  2648094</t>
  </si>
  <si>
    <t>FINAL CALLE ORTEGA, ENTRE CALLE TUBORES Y AV. 4 DE MAYO, RSD. DON MIGUEL</t>
  </si>
  <si>
    <t>0295-2631138 / 2639343</t>
  </si>
  <si>
    <t>URB. EL PILAR, AV. EL CALVARIO , EDF. UNISA, LOS ROBLES</t>
  </si>
  <si>
    <t>0295-2629323</t>
  </si>
  <si>
    <t>0293-4332053  /  4410984</t>
  </si>
  <si>
    <t>CARUPANO</t>
  </si>
  <si>
    <t>CALLE QUEBRADA HONDA, EDF. SAN PABLO, PB</t>
  </si>
  <si>
    <t>0294-3319477</t>
  </si>
  <si>
    <t>CARRERA 22 ENTRE CALLE 8 Y 9 FRENTE AL BANCO SOFITASA, CASA NRO. 8-42, SECTOR BARRIO OBRERO</t>
  </si>
  <si>
    <t>0276-3568290 / 3567695</t>
  </si>
  <si>
    <t>tachira@vesainca.com.ve</t>
  </si>
  <si>
    <t>0271-2318311 / 2318695</t>
  </si>
  <si>
    <t>AV. PPAL. ALAMO, MACUTO</t>
  </si>
  <si>
    <t>0212-6102000 /  3682899</t>
  </si>
  <si>
    <t>GLOBAL SALUD SOLUCIONES INTEGRALES, C.A.</t>
  </si>
  <si>
    <t>AV. YARACUY ENTRE LAS AMRICAS Y PEDRO EMILIO AVILA CASA S/N, URB. BELLA VISTA</t>
  </si>
  <si>
    <t>0254-2349666</t>
  </si>
  <si>
    <t>AV. UNIVERSIDAD, CALLE 61, NO. 11-150, DIAGONAL A BIGMAC, MARACAIBO</t>
  </si>
  <si>
    <t>0261-7000103 /  7000410 / 7000296 / 7000297</t>
  </si>
  <si>
    <t>CLINICA BAHSAS CONSULTAS EXTERNAS</t>
  </si>
  <si>
    <t>CALLE 61 AV. UNIVERSIDAD CON SANTA RITA EDF. EMPRESARIAL ROMY</t>
  </si>
  <si>
    <t>0261- 7434385 / 7439314</t>
  </si>
  <si>
    <t>AV. 100 SABANETA C. C. CENTRO DEL SOL, LOCALES 20, 21 Y 22</t>
  </si>
  <si>
    <t>0261-7862523 / 7860916 / 7860865</t>
  </si>
  <si>
    <t>maracaibo@vesainca.com.ve</t>
  </si>
  <si>
    <t>CABIMAS</t>
  </si>
  <si>
    <t>CARRETERA K, SECTOR LAS CINCO BOCAS</t>
  </si>
  <si>
    <t>0264-3709662  /  3709600</t>
  </si>
  <si>
    <t>www.hospitalelrosario.com</t>
  </si>
  <si>
    <t>CALLE ROSARIO, EDIF. SALAMANCA, LOCAL NRO. 3 CASCO CENTRAL, DIAGONAL A SOEP</t>
  </si>
  <si>
    <t>0264-2414709</t>
  </si>
  <si>
    <t>cabimas@vesainca.com.ve</t>
  </si>
  <si>
    <t>ASERMOHICA</t>
  </si>
  <si>
    <t>CARRETERA L CON ESQ. ARTERIAL NO. 189, QTA. ASERMOHICA</t>
  </si>
  <si>
    <t>0265-6315670</t>
  </si>
  <si>
    <t>ISLA DE TOAS</t>
  </si>
  <si>
    <t>AV. PRINCIPAL EL TORO, FRENTE A LA PLAZA BOLIVAR, DIAGONAL A LA ALACALDIA DE PADILLA</t>
  </si>
  <si>
    <t>0262-8676015</t>
  </si>
  <si>
    <t>AV. CASCO CENTRAL A UNA CUADRA DEL MERCADO MUNICIPAL</t>
  </si>
  <si>
    <t>0263-4512981  /  4512494</t>
  </si>
  <si>
    <t>MENE GRANDE</t>
  </si>
  <si>
    <t>AV. CARNEVALLI FTE. AL MERCADO MUNICIPAL</t>
  </si>
  <si>
    <t>0267-8761090</t>
  </si>
  <si>
    <t>CALLE 6 CON 7, LA URBINA</t>
  </si>
  <si>
    <t>0212-2415760</t>
  </si>
  <si>
    <t>0212-6934454  /  4224  / 4554</t>
  </si>
  <si>
    <t>AV. PARIS CON CALLE CARONI, EDF. CDD, LAS MERCEDES</t>
  </si>
  <si>
    <t xml:space="preserve">  0212-9091037  /  9091011</t>
  </si>
  <si>
    <t xml:space="preserve">  0212-6930958</t>
  </si>
  <si>
    <t xml:space="preserve">AV. ERASO, EDF. CENTRO MEDICO, SAN BERNARDINO, CARACAS </t>
  </si>
  <si>
    <t>0212-5559111   /   5559579</t>
  </si>
  <si>
    <t>0212-2635581</t>
  </si>
  <si>
    <t>AV. INTERCOMUNAL LA TRINIDAD-EL HATILLO</t>
  </si>
  <si>
    <t>www.cmdlt.edu.ve</t>
  </si>
  <si>
    <t>FINAL AV. CASANOVA, TORRE EUROCENTRO</t>
  </si>
  <si>
    <t>0212-9523380</t>
  </si>
  <si>
    <t>www.integra.com.ve</t>
  </si>
  <si>
    <t>AV. PAEZ, CALLE LOIRA, EL PARAISO</t>
  </si>
  <si>
    <t>0212-4052398 / 4052015</t>
  </si>
  <si>
    <t>CALLE PARIS CON CALLE CARONI, EDF. CDD, PISO 2, LAS MERCEDES</t>
  </si>
  <si>
    <t xml:space="preserve"> 0212-9913823</t>
  </si>
  <si>
    <t>AV. BERRIZBEITIA, CRUCE CON AV. E, EL PARAISO</t>
  </si>
  <si>
    <t>0212-4520334</t>
  </si>
  <si>
    <t>AV. ROOSELVELT, LOS ROSALES</t>
  </si>
  <si>
    <t>0212-6033338  /  6033131</t>
  </si>
  <si>
    <t>0212-2761111 /  2761009 / 1370</t>
  </si>
  <si>
    <t>www.clinicaelavila.com</t>
  </si>
  <si>
    <t>AV. BOLIVAR, BARUTA</t>
  </si>
  <si>
    <t>0212-9030200 / 9030327</t>
  </si>
  <si>
    <t>0212-5527487  /  5525632  /  5523580</t>
  </si>
  <si>
    <t>CALLE LOS ABOGADOS CON AV. LAS CIENCIAS</t>
  </si>
  <si>
    <t>0212-5353900  /  0414-1817692</t>
  </si>
  <si>
    <t>URB. CAMPO ALEGRE, 4TA. AVENIDA CRUCE  CON CALLE  2</t>
  </si>
  <si>
    <t>0212-2016255 / 2016651</t>
  </si>
  <si>
    <t>CLINICA SANTA SOFIA</t>
  </si>
  <si>
    <t>BOULEVAR EL CAFETAL, URB. SANTA SOFIA, CARACAS</t>
  </si>
  <si>
    <t>0212-9811141  /  1110</t>
  </si>
  <si>
    <t>CALLE 3, URB. VISTA ALEGRE</t>
  </si>
  <si>
    <t>0212-4432055 - 4715830 - 4727248</t>
  </si>
  <si>
    <t>AV. TRIESTE, CALIFORNIA NORTE</t>
  </si>
  <si>
    <t>0212-2564622</t>
  </si>
  <si>
    <t>AV. GUAYANA, CRUCE CON LAS AMERICAS, URB. LAS ACACIAS</t>
  </si>
  <si>
    <t>0212-6931940</t>
  </si>
  <si>
    <t>AV. PANTEON CON AV. ALAMEDA SAN BENARDINO, CARACAS</t>
  </si>
  <si>
    <t>0212-5086111</t>
  </si>
  <si>
    <t>AV. ANAUCO, SAN BERNARDINO</t>
  </si>
  <si>
    <t>0212-555111</t>
  </si>
  <si>
    <t xml:space="preserve"> 0212-5517555</t>
  </si>
  <si>
    <t>CALLE CHIVACOA, LAS MERCEDES</t>
  </si>
  <si>
    <t>0212-9990132 / 9990439</t>
  </si>
  <si>
    <t>AV. LIBERTADOR, EDF. LIBERTADOR 75, PISO 5-D</t>
  </si>
  <si>
    <t>0212-7615389</t>
  </si>
  <si>
    <t>CALLE LA IGLESIA, EDF. INSTITUTO PEDIATRICO LA FLORIDA, URB. LA FLORIDA</t>
  </si>
  <si>
    <t>0212-7302255</t>
  </si>
  <si>
    <t>URB. DELGADO CHALBAUD, COCHE</t>
  </si>
  <si>
    <t>0212-5550100</t>
  </si>
  <si>
    <t>AV. ANDRES BELLO, LA FLORIDA</t>
  </si>
  <si>
    <t>0212-7085100</t>
  </si>
  <si>
    <t>AV. A1, EDF. POLICLINICA METROPOLITANA, URB. CAURIMARE</t>
  </si>
  <si>
    <t>0212-9080100 - 140  -  720</t>
  </si>
  <si>
    <t>www.pcm.com.ve</t>
  </si>
  <si>
    <t>0212-6613535 / 9915062</t>
  </si>
  <si>
    <t>CALLE COLOMBIA, ESQ. LOS MAGALLANES, EDF. UMQ NUEVA CARACAS, CATIA</t>
  </si>
  <si>
    <t>0212-8721610</t>
  </si>
  <si>
    <t>AV. ESTE 2, CON CALLE SUR 21, EDF. CLINICA RAZETTI, LA CANDELARIA</t>
  </si>
  <si>
    <t>0212-5970375</t>
  </si>
  <si>
    <t>AV. CIRCUNVALACION DEL SOL, CENTRO PROFESIONAL SANTA PAULA, TORRE B, PB  / AV. CIRCUNVALCION DEL SOL   EDF. SANTA PAULA PLAZA 1, PISO 6</t>
  </si>
  <si>
    <t>0212-9187700 / 9187728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</si>
  <si>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</si>
  <si>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AV. BENAIN PINTO ENTRE LUIS ROCHE Y 11A AV. ALTAMIRA QTA. LA UNIDAD OFIC. C-11, CARACAS DISTRITO CAPITAL.</t>
  </si>
  <si>
    <t>0212-2853538</t>
  </si>
  <si>
    <t>AV. 23 DE ENERO (DIAGONAL AL HOSPITAL) PUERTO AYACUCHO.</t>
  </si>
  <si>
    <t>(0248) 521.4707 /  0631 / 2815 / Fax: 521.2815</t>
  </si>
  <si>
    <t>AV, PPAL. DE PTO. LA CRUZ, NO. 43, URB. CARIBE</t>
  </si>
  <si>
    <t>0281-5009235 / 9236</t>
  </si>
  <si>
    <t>CALLE DEMOCRACIA, EDF. CENTRO MEDICO TOTAL, PUERTO LA CRUZ</t>
  </si>
  <si>
    <t>0281-2657311  /  7411  /  7693  /  7322</t>
  </si>
  <si>
    <t>0281-2861110</t>
  </si>
  <si>
    <t xml:space="preserve">FINAL CALLE 1, URB. CHUPARIN </t>
  </si>
  <si>
    <t xml:space="preserve">0281-2685301  / 2697320  </t>
  </si>
  <si>
    <t>AV. CARACAS, EDF. CMZ, BARCELONA</t>
  </si>
  <si>
    <t>0281-2701282  /  2762672</t>
  </si>
  <si>
    <t>AV. PPAL. DE LECHERIA, C/C NO. 7, EDF. DON PIO</t>
  </si>
  <si>
    <t>0281-2818062  /  2818072</t>
  </si>
  <si>
    <t>0281-2675497  / 2656367</t>
  </si>
  <si>
    <t>www.policlinicapla.com</t>
  </si>
  <si>
    <t>AV. PPAL. DE LECHERIAS, NO. 55 (FTE. CENTRO MEDICO ANZOATEGUI)</t>
  </si>
  <si>
    <t>0281-2868777</t>
  </si>
  <si>
    <t>AV. ZULIA C/C GUARICO, ANACO</t>
  </si>
  <si>
    <t>0282-4251904 / 4250404</t>
  </si>
  <si>
    <t>AV. INDUSTRIA C/C COLOMBIA, ANACO</t>
  </si>
  <si>
    <t>0282-4002000 -  4242484</t>
  </si>
  <si>
    <t>CALLE APURE DIAGONAL BOULEVARD VENEZUELA, SECTOR PUEBLO NUEVO, EDF. PROINSA, ANACO</t>
  </si>
  <si>
    <t>0282-4241158 / 4253238       0416-0800822</t>
  </si>
  <si>
    <t>PRIMERA CALLE NORTE CRUCE CON CARRERA 11</t>
  </si>
  <si>
    <t>0283-2313255</t>
  </si>
  <si>
    <t>AV. FRANCISCO DE MIRANDA CON CALLE 18 NORTE</t>
  </si>
  <si>
    <t xml:space="preserve">0283-2416633 </t>
  </si>
  <si>
    <t>EL TIGRITO</t>
  </si>
  <si>
    <t>AV. FERNANDEZ PADILLA, EDF. FRONTANA</t>
  </si>
  <si>
    <t>0283-2555956  /  2551269</t>
  </si>
  <si>
    <t>PARIAGUAN</t>
  </si>
  <si>
    <t>AV. NORTE NRO. 12 DIAGONAL AL RESTAURANT PIO PIO, PARIAGUAN</t>
  </si>
  <si>
    <t>0283-8820106</t>
  </si>
  <si>
    <t xml:space="preserve">AV. NORTE NRO. 50 PARIAGUAN </t>
  </si>
  <si>
    <t xml:space="preserve">0283-8821836 </t>
  </si>
  <si>
    <t>AV. MIRANDA URB. EL CAÑITO EDF. CENTRO CLINICO COROMOTO, SAN FERNANDO DE APURE</t>
  </si>
  <si>
    <t>0247-3411315</t>
  </si>
  <si>
    <t>AV. MERIDA DIAGONAL AL IAN, EDF. CENTRO CLINICO SAN FERNANDO</t>
  </si>
  <si>
    <t>0247-3410515  /  3417554</t>
  </si>
  <si>
    <t>CALLE SUCRE CON CALLE EL ENCUENTRO SAN FERNANDO DE APURE</t>
  </si>
  <si>
    <t>0247-  3411386 / 3413516 / 3411759</t>
  </si>
  <si>
    <t>AV. ACUEDUCTO, SECTOR LAS CARPAS, DIAGONAL A CORPOELECT</t>
  </si>
  <si>
    <t>0278-3320733  /  3321239</t>
  </si>
  <si>
    <t xml:space="preserve">0243-9352003 </t>
  </si>
  <si>
    <t>AV. PRINCIPAL EL LIMON, No. 70 SECTOR EL LIMON</t>
  </si>
  <si>
    <t>0243-2831808</t>
  </si>
  <si>
    <t>AV. LAS DELICIAS CENTRO MEDICO MARACAY</t>
  </si>
  <si>
    <t>0243-2323324</t>
  </si>
  <si>
    <t>CALLE SUCRE NRO. 43 URB. CALICANTO MARACAY EDO. ARAGUA.</t>
  </si>
  <si>
    <t>0243-2327550</t>
  </si>
  <si>
    <t>AV. LAS DELICIAS, CC EMPRESARIAL RIO GUEY, NIVEL 1-2, LOCAL 61, ZONA LAS DELICIAS, MARACAY</t>
  </si>
  <si>
    <t>0243-2441011</t>
  </si>
  <si>
    <t>URB. CALICANTO, CALLE COROMOTO CON 2DA. TRANSVERSAL</t>
  </si>
  <si>
    <t>0243-2468217</t>
  </si>
  <si>
    <t>CALLE COMERCIO NO. 1, URB. LA FLORESTA</t>
  </si>
  <si>
    <t>0243-2422261</t>
  </si>
  <si>
    <t>AV. ANDRES BELLO NO. 57, URB. LA COOPERATIVA</t>
  </si>
  <si>
    <t>0243-2421116  /  2422451  /  2422851</t>
  </si>
  <si>
    <t>CALLE LOPEZ AVELEDO NORTE, EDF. POLICLINICA MARACAY, URB. CALICANTO</t>
  </si>
  <si>
    <t>0243-2464637</t>
  </si>
  <si>
    <t xml:space="preserve">CALLE MONSEÑOR FELICIANO, S/N, URB. LA FLORESTA </t>
  </si>
  <si>
    <t>0243-2421405</t>
  </si>
  <si>
    <t>CALLE  PICHINCHA ESTE NO. 104-05-06, CAGUA</t>
  </si>
  <si>
    <t>0244-3954265</t>
  </si>
  <si>
    <t>CENTRO CLINICO LA FONTANA, C.A.</t>
  </si>
  <si>
    <t>CALLE PAEZ, CRUCE CON RAFAEL LONGORIA, LA VICTORIA</t>
  </si>
  <si>
    <t>0244-3222740</t>
  </si>
  <si>
    <t>0244-3217612  /  3213187</t>
  </si>
  <si>
    <t xml:space="preserve"> AV. BOLIVAR AL LADO DEL AMBULATORIO, TURMERO</t>
  </si>
  <si>
    <t>0244-6604711</t>
  </si>
  <si>
    <t>0244-3862534  /  2069  /  2956  /  2753</t>
  </si>
  <si>
    <t>INSTITUTO DIAGNOSTICO VARYNA, C.A.</t>
  </si>
  <si>
    <t>AV. RAUL BLONVAL LOPEZ C/CALLE VENEZUELA, ALTO BARINAS</t>
  </si>
  <si>
    <t>0273- 5331022</t>
  </si>
  <si>
    <t>CALLE ARISMENDI ENTRE AV. GARGUERA Y VUELVAN CARAS, Nª13-46</t>
  </si>
  <si>
    <t>0273- 5526617</t>
  </si>
  <si>
    <t>AV. TACHIRA CON CALLE GUASIPATI, QTA. LOS COCOS NO. 12, CIUDAD BOLIVAR</t>
  </si>
  <si>
    <t>0285-6324148</t>
  </si>
  <si>
    <t>CALLE BRASIL CON SAN MARTIN, LOCAL 1, P.B. CENTRO COMERCIAL NOLLY, SECTOR VISTA HERMOSA</t>
  </si>
  <si>
    <t>0285-6546294</t>
  </si>
  <si>
    <t>AV. ANDRES BELLO, CIUDAD BOLIVAR</t>
  </si>
  <si>
    <t>0285-6320919  /  6320857</t>
  </si>
  <si>
    <t>0285-6328411 / 6328955</t>
  </si>
  <si>
    <t>AV. 17 DE DICIEMBRE C/AV. REPUBLICA, CC SAMARA, NIVEL PB LOCAL 3, SECTOR CADA, CIUDAD BOLIVAR</t>
  </si>
  <si>
    <t>0285-6541180  /  6320644</t>
  </si>
  <si>
    <t>AV. BOLIVAR, C/C PASEO HERES, CIUDAD BOLIVAR</t>
  </si>
  <si>
    <t>0285-6327442  /  6326889</t>
  </si>
  <si>
    <t>AV UPATA, CIUDAD BOLIVAR</t>
  </si>
  <si>
    <t>0285- 6000791 / 6329444</t>
  </si>
  <si>
    <t>CLINICA SAN PEDRO</t>
  </si>
  <si>
    <t xml:space="preserve">AV. MARIO BRICEÑO IRAGORRI, SECTOR PASEO ORINOCO </t>
  </si>
  <si>
    <t>0285-6322390</t>
  </si>
  <si>
    <t>AV. 17 DE DICIEMBRE, URB. VISTA HERMOSA, EDF. POLICLINICA SANTA ANA</t>
  </si>
  <si>
    <t>0285-6001268  /  6001329  /  6001321</t>
  </si>
  <si>
    <t>CALLAO</t>
  </si>
  <si>
    <t>0288-7620857 / 7622319</t>
  </si>
  <si>
    <t xml:space="preserve">PUERTO ORDAZ </t>
  </si>
  <si>
    <t>AV. VIA VENEZUELA, TORRE ANGI, PB</t>
  </si>
  <si>
    <t>0286-9227666 / 7866 / 9232084</t>
  </si>
  <si>
    <t>AV. 03 LOCAL 33, UNARE 2, SECTOR 2, PUERTO ORDAZ</t>
  </si>
  <si>
    <t>0286-9520146</t>
  </si>
  <si>
    <t>ESQ. AV. BOLIVAR, PTO. ORDAZ</t>
  </si>
  <si>
    <t>0286-9205712  /  9205710  /  9205713</t>
  </si>
  <si>
    <t>AV. LIBERTADOR, REDOMA EL DORADO, CC TORREALBA, PISO 1, SAN FELIX</t>
  </si>
  <si>
    <t>0286-6002500</t>
  </si>
  <si>
    <t xml:space="preserve">AV.ATLANTICO C/AV. EW-A CARRERA GUANIPA-UNARE II- </t>
  </si>
  <si>
    <t>0286- 9524445 / 1325 / 2245 / 7120100</t>
  </si>
  <si>
    <t xml:space="preserve">CALLE CHINA CON CARRERA NEKUIMA AL LADO DEL INOS, VILLA ASIA, CIUDAD GUAYANA </t>
  </si>
  <si>
    <t>0286-9624846  / 9624836  /  9824882</t>
  </si>
  <si>
    <t>HOSPITAL DE CLINICAS MANUEL PIAR</t>
  </si>
  <si>
    <t>AV. MANUEL PIAR CON CALLE 7 CENTRO COMERCIAL DOS RIOS, SECTOR PRIMERO DE MAYO</t>
  </si>
  <si>
    <t>0286-7129102</t>
  </si>
  <si>
    <t>AV. ATLANTICO, VILLA CARUSO, EDF. HOSPITAL DE CLINICAS CECIAMB</t>
  </si>
  <si>
    <t>0286- 7120271</t>
  </si>
  <si>
    <t>AV. ANTONIO DE BERRIO, CENTRO COMERCIAL RIO ORINOCO, EL ROBLE</t>
  </si>
  <si>
    <t>(0286) 7128100 / 7120271</t>
  </si>
  <si>
    <t>CALLE 7, LOCAL NO. 10, SECTOR PRIMERO DE MAYO, SAN FELIX</t>
  </si>
  <si>
    <t>0286-8001000</t>
  </si>
  <si>
    <t>CALLE ORINOCO, URB. BICENTENARIA, UPATA</t>
  </si>
  <si>
    <t>0288-2211410</t>
  </si>
  <si>
    <t>AV. VALMORE RODRIGUEZ, EDF. CENTRO DE ESPECIALIDADES MEDICAS UPATA</t>
  </si>
  <si>
    <t>0288-2213249</t>
  </si>
  <si>
    <t>CENTRO CLINICO SAN RAFAEL</t>
  </si>
  <si>
    <t>AV BRANGER, SECTOR MICHELENA, NO. 88-85, VIA LOS SAMANES, VALENCIA</t>
  </si>
  <si>
    <t>0241-8572655  /  8571128  /  8577355</t>
  </si>
  <si>
    <t>CALLE RONDON 103, CASA NO. 95-49, ZONA CASCO CENTRAL, VALENCIA</t>
  </si>
  <si>
    <t>0241-8561076  /  8561129</t>
  </si>
  <si>
    <t>0241-8241310</t>
  </si>
  <si>
    <t>www.centroquirurgico.com</t>
  </si>
  <si>
    <t>AV. BOLIVAR NORTE, TORRE VENEZUELA, PISO 2, VALENCIA</t>
  </si>
  <si>
    <t>0800VISTA00  (08008478200)                      0241-8246989</t>
  </si>
  <si>
    <t xml:space="preserve">AV. BOLIVAR DE FLOR AMARILLO , C/C NEGRO 1RO.-NRO. 92-30  </t>
  </si>
  <si>
    <t>AV BOLIVAR C/C NEGRO PRIMERO C.C. DON MIGUEL (LADO BANCO DEL CARIBE LOS GUAYOS)</t>
  </si>
  <si>
    <t>CALLE PLAZA, ENTRE ANZOATEGUI Y SOUBLETTE, NO. 104-67,  VALENCIA</t>
  </si>
  <si>
    <t>0241-8314676 / 8317787</t>
  </si>
  <si>
    <t>CALLE 110, SECTOR VM6, URB. LOS MANGOS</t>
  </si>
  <si>
    <t>0241-8233460</t>
  </si>
  <si>
    <t>AV. RICAURTE, ENTRE CALLES COMERCIO Y PAEZ NO. 98-68, SAN BLAS</t>
  </si>
  <si>
    <t>0241-8242425</t>
  </si>
  <si>
    <t>URB. LA VIÑA, AV. CARABOBO CRUCE CON CALLE 152, VALENCIA</t>
  </si>
  <si>
    <t>0241-8250223  -   8240843</t>
  </si>
  <si>
    <t>URB. SAN BLAS, CALLE USLAR CRUCE CON INDEPENDENCIA A 200MTS IGLESIA SAN BLAS</t>
  </si>
  <si>
    <t>0241-8591165  /  8590689</t>
  </si>
  <si>
    <t>CALLE NAVAS SPINOLA CON CALLE CEDEÑO NO. 88/376</t>
  </si>
  <si>
    <t>0241-8591055  /  3774</t>
  </si>
  <si>
    <t>URB. EL VIÑEDO CALLE 139, LOCAL 104-131 DIAGONAL AL CENTRO COMERCIAL BEVERLY CENTER</t>
  </si>
  <si>
    <t>0241-8242992</t>
  </si>
  <si>
    <t>AV. BOLIVAR DE FLOR AMARILLO, NO. 93-110</t>
  </si>
  <si>
    <t>0241-8785855  - 3176</t>
  </si>
  <si>
    <t>www.plindustrias.com</t>
  </si>
  <si>
    <t>0241-8714472 / 3000300</t>
  </si>
  <si>
    <t>0249-7934823  /  7934715</t>
  </si>
  <si>
    <t>0249-7930808  /  7930315</t>
  </si>
  <si>
    <t xml:space="preserve">05007235862  /  0249-7934648  </t>
  </si>
  <si>
    <t>GUACARA</t>
  </si>
  <si>
    <t>0245-5811461   /  5811858</t>
  </si>
  <si>
    <t>MORON</t>
  </si>
  <si>
    <t>MORON ENTRADA A LAS COLINAS DEL MARA II (AL LADO DE LOS BLOQUES DE MORON) CARRETERA NACIONAL MORON SAN FELIPE</t>
  </si>
  <si>
    <t>0242-3723603  /  3721559</t>
  </si>
  <si>
    <t>WWW.CEP.COM.VE</t>
  </si>
  <si>
    <t>PUERTO CABELLO</t>
  </si>
  <si>
    <t>0242-3621033</t>
  </si>
  <si>
    <t>TOCUYITO</t>
  </si>
  <si>
    <t>URB. POCATERRA MANZANA 15, NO. 8, TOCUYITO</t>
  </si>
  <si>
    <t>0241-8941061</t>
  </si>
  <si>
    <t>SAN CARLOS</t>
  </si>
  <si>
    <t>URB. MIRANDA, VEREDA 1, SECTOR BANCO OBRERO, NO. 1-75, SAN CARLOS</t>
  </si>
  <si>
    <t>0258-4330592</t>
  </si>
  <si>
    <t>TINAQUILLO</t>
  </si>
  <si>
    <t>URB. TAMANACO II ETAPA, CALLE COAHERI NO. 1</t>
  </si>
  <si>
    <t>0258-7661478</t>
  </si>
  <si>
    <t>CALLE PAEZ, ENTRE AV. BOLIVAR Y MATIAS SALAZAR, TINAQUILLO</t>
  </si>
  <si>
    <t>0258-7665319</t>
  </si>
  <si>
    <t>TINACO</t>
  </si>
  <si>
    <t>0258-7271330 / 7271335</t>
  </si>
  <si>
    <t>0287-7210420 / 7211122</t>
  </si>
  <si>
    <t>0287-7215468 / 7210477</t>
  </si>
  <si>
    <t>AV. LOS MEDANOS TEPEYAC NIVEL PB, CORO</t>
  </si>
  <si>
    <t>0268-2514267  /  2539465</t>
  </si>
  <si>
    <t>0268-2526422  EXT. 409 - 410 - 411</t>
  </si>
  <si>
    <t>AV. LOS MEDANOS, PARROQUIA SAN GABRIEL</t>
  </si>
  <si>
    <t>0268-2521997  /  2532771  /  2524078</t>
  </si>
  <si>
    <t>0269-2472858</t>
  </si>
  <si>
    <t>0269-2450308</t>
  </si>
  <si>
    <t>AV. PASEO LOS ANDES, URB. CASA COIMA</t>
  </si>
  <si>
    <t>0269-2501853</t>
  </si>
  <si>
    <t>0269-245.6232/5287/ 246.4112/4693</t>
  </si>
  <si>
    <t>MORROCOY /  TUCACAS</t>
  </si>
  <si>
    <t>CALLE BERMUDEZ C/C PAEZ, ZONA CENTRO TUCACAS</t>
  </si>
  <si>
    <t>0259-8120517  /  8811439</t>
  </si>
  <si>
    <t>0246-4315373  /  2869</t>
  </si>
  <si>
    <t xml:space="preserve">URB.  LOS LAURELES ENTRE CALLE ARAURE Y GIRARDOT </t>
  </si>
  <si>
    <t>0246-4315560</t>
  </si>
  <si>
    <t>ALTAGRACIA DE ORITUCO</t>
  </si>
  <si>
    <t>CENTRO MEDICO ORITUCO</t>
  </si>
  <si>
    <t>CARRETERA NACIONAL, VIA ORIENTE, EDF. CENTRO MEDICO ORITUCO, SECTOR DIAMANTE</t>
  </si>
  <si>
    <t>0238-3341020  /  1130</t>
  </si>
  <si>
    <t>CALLE BOLIVAR CRUCE CON CALLE ADOLFO CHATAING, ALTAGRACIA DE ORITUCO</t>
  </si>
  <si>
    <t>0238-3343645  /  3343382</t>
  </si>
  <si>
    <t>CALABOZO</t>
  </si>
  <si>
    <t>CALLE 4 CON CARRERA 10, CASCO CENTRAL (ANTIGUO CENTRO MEDICO), CALABOZO</t>
  </si>
  <si>
    <t>0246-8712643  /  8720015</t>
  </si>
  <si>
    <t>ZARAZA</t>
  </si>
  <si>
    <t>CALLE ALTAGRACIA, SECTOR LOMAS, FTE GRUPO ESCOLAR FCO. SALIAS, ZARAZA</t>
  </si>
  <si>
    <t>0238-7620189  /  7620460</t>
  </si>
  <si>
    <t>CENTRO MATERNO INFANTIL ZARAZA</t>
  </si>
  <si>
    <t>0238-7620301 / 0238 / 1083</t>
  </si>
  <si>
    <t>CARRERA 17 CON CALLE 12, BARRIO LA FERIA</t>
  </si>
  <si>
    <t>0251-2522592  /  5821</t>
  </si>
  <si>
    <t xml:space="preserve">CALLE BOLIVIA CON AV. CRISPULO BENITEZ URB. RES. DEL ESTE. </t>
  </si>
  <si>
    <t>CALLE 21, ENTRE CARRERAS 28 Y 29, CENTRO PARROQUIA CATEDRAL</t>
  </si>
  <si>
    <t>0251-2327381</t>
  </si>
  <si>
    <t>CALLE 8 ENTRE 21 Y22, EDF. CLINICA OIDOS NARIZ Y GARGANTA</t>
  </si>
  <si>
    <t>0251-2522684</t>
  </si>
  <si>
    <t xml:space="preserve">AV. LOS LEONES, CRUCE CON CARRERA 2, URB. EL PARRAL, EDF. TORRE </t>
  </si>
  <si>
    <t>0251-2552829  /  2543390  /                                          0414-5257896</t>
  </si>
  <si>
    <t>CARRERA 21 ENTRE CALLES 27 Y 28, EDF. CLINICA RAZETTI</t>
  </si>
  <si>
    <t>0251-7105673 / 7105707</t>
  </si>
  <si>
    <t>CARRERA 29 ENTRE 19 Y 20, DIAGONAL A LA BIBLIOTECA PIO TAMAYO</t>
  </si>
  <si>
    <t>0251-2315122</t>
  </si>
  <si>
    <t>AV. VARGAS FINAL SUR</t>
  </si>
  <si>
    <t>0251-2525307</t>
  </si>
  <si>
    <t>AV. LOS LEONES CON AV. LARA</t>
  </si>
  <si>
    <t>0251-2545545</t>
  </si>
  <si>
    <t>AV. ANDRES BELLO CON CARRERA 33 Y 34 (P-NORTE)</t>
  </si>
  <si>
    <t>0251-2736943 / 2734812</t>
  </si>
  <si>
    <t xml:space="preserve">CARRERA 21, ESQ. CALLE 15, CASA 14-95, NIVEL PB, LOCAL S/N, SECTOR CENTRO, </t>
  </si>
  <si>
    <t>0251-2678429</t>
  </si>
  <si>
    <t>WWW.HOSPITALITO.COM.VE</t>
  </si>
  <si>
    <t>AV. LOS  LEONES ENTRE AV. LARA Y MADRID,EDF. GRASALVI</t>
  </si>
  <si>
    <t>0251-2535639  /  2536697</t>
  </si>
  <si>
    <t>CABUDARE</t>
  </si>
  <si>
    <t>CARORA</t>
  </si>
  <si>
    <t>CALLE CARABOBO, ENTRE CARORA Y RIVAS, CARORA</t>
  </si>
  <si>
    <t>0252-4214411</t>
  </si>
  <si>
    <t>AV. ISAIAS AVILA C/C CASTAÑEDA, SECTOR LOYOLA, CARORA</t>
  </si>
  <si>
    <t>0252-4212031</t>
  </si>
  <si>
    <t>AV. 2, URB. EL ENCANTO, NO. 1-82, MERIDA</t>
  </si>
  <si>
    <t>0274-2631041</t>
  </si>
  <si>
    <t>AV. 3 INDEPENDENCIA ENTRE CALLE 31 Y 32 DIAGONAL BANCO MERCANTIL</t>
  </si>
  <si>
    <t>0274-2511024</t>
  </si>
  <si>
    <t>0274-2217248 / 6455 / 5596 / 2455</t>
  </si>
  <si>
    <t>0212-7005015</t>
  </si>
  <si>
    <t>FIANL CALLE GUAICAIPURO SECTOR  PUNTA BRAVA NIVEL 1, CC PUNTA BRAVA, LOS TEQUES</t>
  </si>
  <si>
    <t>0212-7005046/7005</t>
  </si>
  <si>
    <t>URB. LA MACARENA, CARRETERA PANAMERICANA, LOS TEQUES</t>
  </si>
  <si>
    <t>0212-3217640  /  3212036  /  3218076</t>
  </si>
  <si>
    <t>URB. LAS ROSAS, SECTOR COLINA, AV. 3, MANZANA E, NO. 150, GUATIRE</t>
  </si>
  <si>
    <t>0212-6217101  /  3444418</t>
  </si>
  <si>
    <t>CALLE CONCEPCION, CRUCE CON CALLE PALMAS, GUATIRE</t>
  </si>
  <si>
    <t>0212-3411860  /  6373  /  5854</t>
  </si>
  <si>
    <t>CALLE CONCEPCION, NO. 41, GUATIRE</t>
  </si>
  <si>
    <t>0212-3443129  /  3410367</t>
  </si>
  <si>
    <t>URB. VALLE ARRIBA, GUATIRE</t>
  </si>
  <si>
    <t>0212-6306600  /  3416733</t>
  </si>
  <si>
    <t xml:space="preserve">WWW.CLINICAOZANAM.COM </t>
  </si>
  <si>
    <t xml:space="preserve">AV. VILLA HEROICA, ANTIGUA CARRETERA NACIONAL, EDF. CRUMA, GUATIRE </t>
  </si>
  <si>
    <t>0212-3440521 / 3421079</t>
  </si>
  <si>
    <t>SERVICIO MEDICO DE LUNES A SABADO, NO HAY EMERGENCIA NOCTURNA                    0234-4814030  - 3421285</t>
  </si>
  <si>
    <t>VALLES DEL TUY</t>
  </si>
  <si>
    <t>CENTRO MATERNO OCUMARE DEL TUY</t>
  </si>
  <si>
    <t xml:space="preserve">CALLE SAN DIEGO,DIAGONAL PLAZA DEL ESTUDIANTE, OCUMARE DEL TUY </t>
  </si>
  <si>
    <t>0239-2251211  /  2250933  /  2252299</t>
  </si>
  <si>
    <t>AUTOPISTA CHARALLAVE OCUMARE, URB. CENTRO MEDICO PASO REAL</t>
  </si>
  <si>
    <t>0239-5009400 AL 9500</t>
  </si>
  <si>
    <t>CALLE  LAS  BRISAS , EDF. CTRO  MEDICO  TUY, SANTA  TERESA  DEL  TUY  MUNICIPIO  INDEPENDENCIA</t>
  </si>
  <si>
    <t>0239- 2312984 / 2311910</t>
  </si>
  <si>
    <t>AV. RIBAS OCUMARE DEL TUY</t>
  </si>
  <si>
    <t>0239- 2257038 / (0239) 5152006</t>
  </si>
  <si>
    <t>0239 - 2127620 7 5725648 / 2127616</t>
  </si>
  <si>
    <t>AV. LUIS DEL VALLE GARCIA,  MATURIN</t>
  </si>
  <si>
    <t>0291-6410021 / 6410265</t>
  </si>
  <si>
    <t>AV. LUIS DEL VALLE GARCIA,  NO. 90 MATURIN</t>
  </si>
  <si>
    <t>0291-6427873  /  6413895</t>
  </si>
  <si>
    <t>0291-6422277  /  6421278</t>
  </si>
  <si>
    <t>SECTOR ALTAMIRA, CALLE LOS PINOS, TEMBLADORES</t>
  </si>
  <si>
    <t>0287-7921604  /  0414-7610439</t>
  </si>
  <si>
    <t>HOSPITAL METROPOLITANO MATURIN, C.A.</t>
  </si>
  <si>
    <t>VIA LA CRUZ KM 1 CRUCE CON AV. CRUZ PERAZA</t>
  </si>
  <si>
    <t xml:space="preserve">0291-3000466 </t>
  </si>
  <si>
    <t>INSTITUTO MEDICO ESPECIALIZADO VICTORIA, C.A.</t>
  </si>
  <si>
    <t>0291-6441274</t>
  </si>
  <si>
    <t>AV. FUERZAS ARMADAS CRUCE CON CALLE 6</t>
  </si>
  <si>
    <t>0291-3007817 / 6414233</t>
  </si>
  <si>
    <t>CALLE EZEQUIEL ZAMORA C/C SAN MARTIN</t>
  </si>
  <si>
    <t>0292-3372307  /  3372303  EXT. 123</t>
  </si>
  <si>
    <t>CLINICA VIRGEN DEL VALLE, C.A.</t>
  </si>
  <si>
    <t>CALLE BALMORE RODRIGUEZ, PUNTA DE MATA</t>
  </si>
  <si>
    <t>0292-3370877</t>
  </si>
  <si>
    <t>0295- 2871244 /  2870762</t>
  </si>
  <si>
    <t>0295-4006000</t>
  </si>
  <si>
    <t>0295- 2533160</t>
  </si>
  <si>
    <t>AV. FCO. ESTEBAN GOMEZ C.C. EL PARQUE LOCAL 1 LA ARBOLEDA</t>
  </si>
  <si>
    <t>(0295)-2635495 / 2637932</t>
  </si>
  <si>
    <t>AV. BOLIVAR, CENTRO EMPRESARIAL AB, NIVEL PB, LOCAL 1-F, PAMPATAR</t>
  </si>
  <si>
    <t>0295-2621425  /  2674010</t>
  </si>
  <si>
    <t>UNIDAD OFTALMOLOGICA DEL CARIBE</t>
  </si>
  <si>
    <t>CALLE CAMPOS, PORLAMAR</t>
  </si>
  <si>
    <t>0295-2633450  /  6218</t>
  </si>
  <si>
    <t>GUANARE</t>
  </si>
  <si>
    <t>CARRERA 6 BIS, NO. 1-84</t>
  </si>
  <si>
    <t>0257-2511229</t>
  </si>
  <si>
    <t>CARRETERA 5TA. EDF. ROSAIS, LOCAL 2 FTE. PLAZA MIRANDA</t>
  </si>
  <si>
    <t>0257-2514675</t>
  </si>
  <si>
    <t>AV. 23 DE ENERO, ESQ. CALLE PAEZ</t>
  </si>
  <si>
    <t>0257-2514722</t>
  </si>
  <si>
    <t xml:space="preserve">ACARIGUA </t>
  </si>
  <si>
    <t>AV. LAS LAGRIMAS, CRUCE CON CALLE 14 ARAURE</t>
  </si>
  <si>
    <t>0255-6642749</t>
  </si>
  <si>
    <t>0255-6218789  -  6212213</t>
  </si>
  <si>
    <t>AV. SANTA ROSA, EDF. CENTRO MEDICO VIRGEN DEL VALLE</t>
  </si>
  <si>
    <t>0293-4316983  /  4330430</t>
  </si>
  <si>
    <t>CALLE LAS PARCELAS, SECTOR PUI-PUI</t>
  </si>
  <si>
    <t>0293-4334921</t>
  </si>
  <si>
    <t>AV. SANTA ROSA, 7MA TRANSVERSAL</t>
  </si>
  <si>
    <t>0293- 4323702  /  4308011</t>
  </si>
  <si>
    <t>CALLE BLANCO FONBONA S/N CASA HOGAR SAN VICENTE DE PAUL</t>
  </si>
  <si>
    <t>0293-4332621</t>
  </si>
  <si>
    <t>AV. FERNANDO ZERPA, CERCA DE LOS BOMBEROS</t>
  </si>
  <si>
    <t>0293-4310594</t>
  </si>
  <si>
    <t>CENTRO CALLE CANTAURA, PARROQUIA SANTA ROSA, EDIF. CLINICA DE ESPECIALIDADES FRENTE AL ATENEO DE CARUPANO</t>
  </si>
  <si>
    <t>0294-3322448 / 3319477</t>
  </si>
  <si>
    <t>AV. LIBERTAD FTE. AL PARQUE MIRANDA, EDF. DR. AGUSTIN RODRIGUEZ</t>
  </si>
  <si>
    <t>0294- 3300500</t>
  </si>
  <si>
    <t>AV. LAS PILAS, URB. SANTA INES, EDF. CENTRO CLINICO, SAN CRISTOBAL</t>
  </si>
  <si>
    <t>0276-3406100</t>
  </si>
  <si>
    <t>www.ccsc.com.ve</t>
  </si>
  <si>
    <t>CARRERA 24, ENTRE CALLES 9 Y 10 NO. 9-62, BARRIO OBRERO</t>
  </si>
  <si>
    <t>0276-3568936  /  3569308</t>
  </si>
  <si>
    <t>0276-3562294  /  5105698</t>
  </si>
  <si>
    <t>CALLE 14 ENTRE CARRERA 21 Y 2, NO. 21-67, BARRIO OBRERO</t>
  </si>
  <si>
    <t>0276-557871  /  550510</t>
  </si>
  <si>
    <t>CARRERA 4 CASA 3-26, FRENTE AL POLICARDENAS, TARIBA</t>
  </si>
  <si>
    <t>0276-3943515</t>
  </si>
  <si>
    <t>AV. GUAYANA C.C. PASEO LA VILLA, ETAPA C, NIVEL PB, LOCAL 1, SECTOR LA GUAYANA, SAN CRISTOBAL</t>
  </si>
  <si>
    <t>0276-5108095  /  5108043</t>
  </si>
  <si>
    <t>CALLE 14, ENTRE CARRERAS  22 ESQUINA , BARRIO OBRERO, SAN CRISTOBAL</t>
  </si>
  <si>
    <t>(0276) 3569286 / (0276) 3557011</t>
  </si>
  <si>
    <t>AV. 19 DE ABRIL, EDF. POLICLINICA TACHIRA, SAN CRISTOBAL</t>
  </si>
  <si>
    <t>0276-3490343-341-560-564</t>
  </si>
  <si>
    <t>www.policlinicatachira.com.ve</t>
  </si>
  <si>
    <t>AV. PRINCIPAL DE PUEBLO NUEVO, SSECTOR LA POPITA NO. 1-55, SAN CRISTOBAL</t>
  </si>
  <si>
    <t>0276-3415918  /  0424-7452990</t>
  </si>
  <si>
    <t>0276-3558886</t>
  </si>
  <si>
    <t>COLON</t>
  </si>
  <si>
    <t>CARRERA 6 NO. 6-55, CENTRO COLON</t>
  </si>
  <si>
    <t>0277-2913292  /  2911558</t>
  </si>
  <si>
    <t>0277-2911235</t>
  </si>
  <si>
    <t>LA FRIA</t>
  </si>
  <si>
    <t>CALLE 5 LOCAL 6-61, LA FRIA</t>
  </si>
  <si>
    <t>0277-5412497</t>
  </si>
  <si>
    <t>CALLE 5 NO. 5-35, FTE LA PLAZA BOLIVAR, LA FRIA</t>
  </si>
  <si>
    <t>0277-5412728</t>
  </si>
  <si>
    <t>RUBIO</t>
  </si>
  <si>
    <t>CALLE NO. 23, NO. 6-12, URB. LA COLONIA</t>
  </si>
  <si>
    <t>0276-7624811</t>
  </si>
  <si>
    <t>0276-7624298  /  7622459</t>
  </si>
  <si>
    <t>www.centromedicorubio.com</t>
  </si>
  <si>
    <t xml:space="preserve">AV. 6 ENTRE CALLE 23, SECTOR LAS ACACIAS, EDF. INSTITUTO MEDICO VALERA, VALERA </t>
  </si>
  <si>
    <t>0271-2310533</t>
  </si>
  <si>
    <t>www.imv.com.ve</t>
  </si>
  <si>
    <t>CALLE 19, ENTRE AV. BOLIVAR Y 10, EDF. UGA</t>
  </si>
  <si>
    <t>0271-2311661 / 9356939</t>
  </si>
  <si>
    <t>BOULEVARD MONTE CARLO C/CONSTANZA, PALMAR ESTE, CARABALLEDA</t>
  </si>
  <si>
    <t>0212-2197550</t>
  </si>
  <si>
    <t>0212- 6102000</t>
  </si>
  <si>
    <t>CALLE  PLAZA ESPAÑA, EDF. ALFA, MAIQUETIA</t>
  </si>
  <si>
    <t>0212-3322221 /3327459</t>
  </si>
  <si>
    <t>www.clinicaalfa.com.ve</t>
  </si>
  <si>
    <t>AV. 10 ENTRTE C/16 Y AV. LA PATRIA</t>
  </si>
  <si>
    <t>0254-2312613</t>
  </si>
  <si>
    <t>AV. ALBERTO RAVELL, INDEPENDENCIA, YARACUY</t>
  </si>
  <si>
    <t>0254-2325977</t>
  </si>
  <si>
    <t>AV. VILLAREAL, FRENTE AL HOSPITAL RODRIGUEZ RIVERO, SAN FELIPE</t>
  </si>
  <si>
    <t>0254 - 2314845 / 2317061 / 2316534</t>
  </si>
  <si>
    <t>CHIVACOA</t>
  </si>
  <si>
    <t>AV. 7 ENTRE CALLES 9 Y 10</t>
  </si>
  <si>
    <t>0251-8831384</t>
  </si>
  <si>
    <t>CALLE 17 ENTRE CARRERA 12 Y 13, YARITAGUA</t>
  </si>
  <si>
    <t>0251-4823504</t>
  </si>
  <si>
    <t>AV. 10 CON CALLE 69 NO. 9B-55, SECTOR TIERRA NEGRA</t>
  </si>
  <si>
    <t>0261-7989477  /  7989464  /  7989873</t>
  </si>
  <si>
    <t>www.cirugiaambulatoriamadremaria.com</t>
  </si>
  <si>
    <t>0261- 7417276 / 7439356</t>
  </si>
  <si>
    <t>AV. 9 CON CALLE 73, MARACAIBO</t>
  </si>
  <si>
    <t>0261-7982317</t>
  </si>
  <si>
    <t>CALLE 83 CON AV. 63 PROLONGACION AMPARO, VIA LAS LOMAS, MARACAIBO</t>
  </si>
  <si>
    <t>0261-4005100  /  4005358</t>
  </si>
  <si>
    <t>AV. SABANETA CALLE 100 No. 19F - 200, MARACAIBO</t>
  </si>
  <si>
    <t>0261-8000401  /  8000405 /  8000419  /  8000427</t>
  </si>
  <si>
    <t>URB. LOS OLIVOS, CALLE 79, NO. 62A-54</t>
  </si>
  <si>
    <t>0261-7009605</t>
  </si>
  <si>
    <t>AV. 8 SANTA RITA ENTRE CALLES 75 Y 76, MARACAIBO</t>
  </si>
  <si>
    <t>0261-7960411</t>
  </si>
  <si>
    <t>0261-7000149  /  7000311 / 7000432 / 7000396</t>
  </si>
  <si>
    <t>AV. 100 SABANETA, FRENTE AL CC EL VARILLAL</t>
  </si>
  <si>
    <t>0261-7861572 / 7439356</t>
  </si>
  <si>
    <t>AV. UNION, ESQ. AV. 8, URB. ALAMBRA, SIERRA MAESTRA</t>
  </si>
  <si>
    <t>0261-7345002  /  7345009</t>
  </si>
  <si>
    <t>CLINICA SUCRE</t>
  </si>
  <si>
    <t>AV. LA LIMPIA, EDF. CLINICA SUCRE NO. 61-31, URB. SUCRE</t>
  </si>
  <si>
    <t>0261-7500458  /  7500457</t>
  </si>
  <si>
    <t>FUNDACION VENEZOLANA DE HIPERTENSION ARTERIAL</t>
  </si>
  <si>
    <t>AV. UNIVERSIDAD, DIAGONAL AL MUSEO D ARTE CONTEMPORANEO (MACZUL), PRLONGACION AV. CECILIO ACOSTA, SECTOR GRANO DE ORO, EDF. IECLUZ, PISO 2</t>
  </si>
  <si>
    <t>0261-4127511</t>
  </si>
  <si>
    <t>AV. 15 LAS DELICAS C/C59, FTE. URB. LA TRINIDAD</t>
  </si>
  <si>
    <t>0261-7401711</t>
  </si>
  <si>
    <t>SANTA RITA CON FALCON, MARACAIBO</t>
  </si>
  <si>
    <t>0261-7960000 / 0103</t>
  </si>
  <si>
    <t>CALLE 65 SECTOR INDIO MARA NO. 21-46</t>
  </si>
  <si>
    <t>0261-7517762 / 7610677</t>
  </si>
  <si>
    <t>ineca.maracaibo@hotmail.com</t>
  </si>
  <si>
    <t>AV. 5, PRINCIPAL DE SAN FRANCISCO, NO. 23-62, SAN FRANCISCO</t>
  </si>
  <si>
    <t>0261-7630211</t>
  </si>
  <si>
    <t>BACHAQUERO</t>
  </si>
  <si>
    <t>0267-3521956</t>
  </si>
  <si>
    <t>AV. PRINCIPAL MIRAFLORES NO. 2, DIAGONAL A LA FARMACIA SASS, CABIMAS</t>
  </si>
  <si>
    <t>0264-2004100</t>
  </si>
  <si>
    <t>CARRASQUERO</t>
  </si>
  <si>
    <t>AV. PPL. DE CARRASQUERO AL LADO DE LA URB. MI FORTUNA, MUNICIPIO MARA</t>
  </si>
  <si>
    <t>0262-9940956</t>
  </si>
  <si>
    <t>CALLE CARDON NO. 04, SECTOR LAS MOROCHAS</t>
  </si>
  <si>
    <t>0265-6627239</t>
  </si>
  <si>
    <t>CARRETERA O ENTRE AVDAS. 34 Y 41</t>
  </si>
  <si>
    <t>0265-6411314  /  6413316</t>
  </si>
  <si>
    <t>AV. CRISTOBAL COLON, CON CALLE PAEZ</t>
  </si>
  <si>
    <t>0265-6301811  /  6301803  /  6301801</t>
  </si>
  <si>
    <t>LA CONCEPCION</t>
  </si>
  <si>
    <t>2DA. CALLE SECTOR CAMPO PARAISO FTE A LA ALCALDIA, LA CONCEPCION</t>
  </si>
  <si>
    <t>0262-6872636  /  0424-6171215</t>
  </si>
  <si>
    <t>0263-4732584  /  4731176  /  6923737</t>
  </si>
  <si>
    <t>0263-4733790</t>
  </si>
  <si>
    <t>0263-4735855  /  4155972</t>
  </si>
  <si>
    <t>AV. PPL. SECTOR  SANTA MARIA, MENE GRANDE</t>
  </si>
  <si>
    <t>0414-6981404</t>
  </si>
  <si>
    <t>PUERTOS DE ALTAGRACIA</t>
  </si>
  <si>
    <t>CARRETERA PRINCIPAL DE LOS PUERTOS , AV. 5 DIAGONAL A LA FARMACIA COROMTO, PUERTOS DE ALTAGRACIA</t>
  </si>
  <si>
    <t>0266-3210262</t>
  </si>
  <si>
    <t>SANTA BARBARA DEL ZULIA</t>
  </si>
  <si>
    <t>CALLE 7 NO. 12-58, SECTOR 20 DE MAYO</t>
  </si>
  <si>
    <t>0275-5554353  /  5554865</t>
  </si>
  <si>
    <t>AV. LIBERTADOR, TORRE MARACAIBO, P-2, OFC. 2F</t>
  </si>
  <si>
    <t>0212-7623220</t>
  </si>
  <si>
    <t>VALLE DE LA PASCUA</t>
  </si>
  <si>
    <t>AV. LAS INDUSTRIAS, CALLE LOS PARAMOS, VALLE DE LA PASCUA</t>
  </si>
  <si>
    <t>0235-3421254</t>
  </si>
  <si>
    <t>EDO. BOLIVAR</t>
  </si>
  <si>
    <t>FUNDACION UNIDAD DE RADIOTERAPIA ONCOLOGICA ROTARY SAN FELIX</t>
  </si>
  <si>
    <t>ANEXO AL HOSPITAL RAUL LEONI, GUAIPARO, SAN FELIX</t>
  </si>
  <si>
    <t>0286-9315523  /  3279682</t>
  </si>
  <si>
    <t>INSTITUTO MEDICO COROMOTO, C.A.</t>
  </si>
  <si>
    <t>CALLE COLON, ENTRE AV. SUR Y GRAN COLOMBIA, BOCONO</t>
  </si>
  <si>
    <t>BOCONO</t>
  </si>
  <si>
    <t>AV. PAEZ CON CALLE LOIRA ARRIBA, EDF. BANCANARIAS LOCAL L2, CARACAS</t>
  </si>
  <si>
    <t>0212-4519653  -  9574  /  4520993</t>
  </si>
  <si>
    <t>MARIARA</t>
  </si>
  <si>
    <t>POLICLINICA MARIARA, C.A.</t>
  </si>
  <si>
    <t>CALLE DIEGO DE TOVAR, EDF. POLICLINICA MARIARA, MARIARA</t>
  </si>
  <si>
    <t>0243-2631644</t>
  </si>
  <si>
    <t>SERVICIO DE DIAGNOSTICO Y ATENCION PRIMARIA SERVIDIAP, C.A.</t>
  </si>
  <si>
    <t>AV. URDANETA, ES. DE ANIMAS, EDF. IBERIA, PISO 1</t>
  </si>
  <si>
    <t>0212-5423002  /  5432182  /  5430976</t>
  </si>
  <si>
    <t>INSTITUTO FALCONIANO DE EMERGENCIAS MEDICAS, C.A.</t>
  </si>
  <si>
    <t>0268-2527045  -  3448</t>
  </si>
  <si>
    <t>CALLE 22, LOCAL 60-A, URB. CAMPO GULF, PTO. LA CRUZ</t>
  </si>
  <si>
    <t>0281-2695454</t>
  </si>
  <si>
    <t>AV. PRINCIPAL DE LOS RUICES, EDF. CENTRO CORPORATIVO LOS RUICES, PISO 2, OFC. 3, LOS RUICES</t>
  </si>
  <si>
    <t>0212-2393579  /  3806</t>
  </si>
  <si>
    <t>AV. ESTE 2 ENTRE SUR 21 Y SUR 23, EDF. CLINICA DR. A. L. BRICEÑO, PISO 8, URB. LA CANDELARIA</t>
  </si>
  <si>
    <t>0212-5071700</t>
  </si>
  <si>
    <t>AV. ESTE 2, EDF. ADMINISTRADORA UNION, PISO 6, OFC. A, LA CANDELARIA</t>
  </si>
  <si>
    <t>0212-4255968  -  0414-2534352  -  0424-1121206</t>
  </si>
  <si>
    <t>0212-7539210 / 0212-7530566                  0212-7531790</t>
  </si>
  <si>
    <t>HEMODINAMIA: 0212-9421821 / M. NUCLEAR: 0212-9496314 / 6190915</t>
  </si>
  <si>
    <t>0272-6521155</t>
  </si>
  <si>
    <t>AV. BOLIVAR ENTRE CALLES 28 Y 29, NO. 27-71, LAS ACACIAS</t>
  </si>
  <si>
    <t>0271-2312097  /  2310589</t>
  </si>
  <si>
    <t>0272-6520221</t>
  </si>
  <si>
    <t>0212-5501708  /  5512853</t>
  </si>
  <si>
    <t>CENTRO CLINICO LA ISABELICA, C.A.</t>
  </si>
  <si>
    <t>URB. LA ISABELICA, AV. 2 ESTE-OESTE, VALENCIA</t>
  </si>
  <si>
    <t>0241-5132352  /  2353  /  2440</t>
  </si>
  <si>
    <t>CALLE ALEGRIA, NO. 16-23, SECTOR CENTRO, SAN CARLOS</t>
  </si>
  <si>
    <t>0258-4330334 /  4330773</t>
  </si>
  <si>
    <t>CALLE MEXICO ENTRE PRINCIPAL DE LOS MAGALLANES Y 1RA. TRANSVERSAL NO. 14-0, CATIA</t>
  </si>
  <si>
    <t>0212-8707333</t>
  </si>
  <si>
    <t>0238-7622628</t>
  </si>
  <si>
    <t>NAGUANAGUA</t>
  </si>
  <si>
    <t>CENTRO CLINICO LA MILAGROSA, C.A.</t>
  </si>
  <si>
    <t>CALLE SUCRE CON CRUCE CALLE PUERTO CABELLO, EDF. CTRO. CLINICO LA MILAGROSA, NAGUANAGUA</t>
  </si>
  <si>
    <t>0241-866133  /  8608001</t>
  </si>
  <si>
    <t>CENTRO DE ESPECIALIDADES QUIRURGICAS GUACARA, C.A.</t>
  </si>
  <si>
    <t>CALLE AREVALO GONZALEZ CRUCE CON URDANETA, CASA NO. 75, GUACARA</t>
  </si>
  <si>
    <t>0245-5650782  /  5643715  /  5651294</t>
  </si>
  <si>
    <t>CALLE GONZALEZ PADRON, CASA NO. 9, SECTOR CENTRO, VALLE DE LA PASCUA</t>
  </si>
  <si>
    <t>0235-3414144  /  3414809</t>
  </si>
  <si>
    <t>UNIDAD MEDICA POR SU SALUD, C.A.</t>
  </si>
  <si>
    <t>CALLE 140, QTA. UNISA NO. 104-135, URB. EL VIÑEDO</t>
  </si>
  <si>
    <t>0241-8244479</t>
  </si>
  <si>
    <t>CHARALLAVE</t>
  </si>
  <si>
    <t>AUTOPISTA OCUMARE DEL TUY - CHARALLAVE</t>
  </si>
  <si>
    <t>0239-5009500  /  9484</t>
  </si>
  <si>
    <t>CALLE NEGRO PRIMERO CRUCE CON AV. MIRANDA, EDF. CENTRO CLINICO COROMOTO, PB, SECTOR CENTRO</t>
  </si>
  <si>
    <t>0247-3420891  /  3410159</t>
  </si>
  <si>
    <t>CLINICA ALBARREGAS</t>
  </si>
  <si>
    <t>CALLE TOVAR, LOCAL 1-26, URB. SANTA ANA</t>
  </si>
  <si>
    <t>0274-4102100</t>
  </si>
  <si>
    <t>CANTAURA</t>
  </si>
  <si>
    <t>AV. BOLIVAR, SECTOR CENTRO, EDF. CLINICA CANTAURA</t>
  </si>
  <si>
    <t>0282-4551367  /  5146391</t>
  </si>
  <si>
    <t>ENTRE CALLE EL VIADUCTO Y CALLE REAL DE PARIATA, FTE. PLAZA PADRE MACHADO</t>
  </si>
  <si>
    <t>0212-3034450  /  3315939  /  3326258</t>
  </si>
  <si>
    <t>0277-2914736  -  2003</t>
  </si>
  <si>
    <t>CALLE 11 ENTRE CARRERAS 19 Y 20 NO. 19-50, BARRIO OBRERO SAN CRISTOBAL</t>
  </si>
  <si>
    <t>CENTRO DE INVESTIGACIONES MAMARIAS CIM, C.A.</t>
  </si>
  <si>
    <t>URB. LA VIÑA AV. CARABOBO NO. 144-80, FTE. POLICLINICO LA VIÑA</t>
  </si>
  <si>
    <t>0241-8244720  /  8245511  /  8249221</t>
  </si>
  <si>
    <t>CORPOMEDICA, C.A</t>
  </si>
  <si>
    <t>AV TAMANACO, EDF. IMPRES, PISO 7, OFC. 707, URB EL ROSA</t>
  </si>
  <si>
    <t>0212-9514022</t>
  </si>
  <si>
    <t>PTO. ORDAZ</t>
  </si>
  <si>
    <t>0286-9627561  /  9621682</t>
  </si>
  <si>
    <t>AV. GUAYANA, EDF. TORRE COLON,  MEZZANINA, LOCAL 10, SECTOR ALTA VISTA</t>
  </si>
  <si>
    <t>CENTRO CLINICO LOS CEDROS, C.A.</t>
  </si>
  <si>
    <t>0255-6640274  / 6640128</t>
  </si>
  <si>
    <t>AUDIOMED INVERSIONES 1220, C.A.</t>
  </si>
  <si>
    <t>AV. AVILA, ENTRE AV. ALTAMIRA Y AV. PANTEON, EDF. PAN AVILA, PB, LOCAL 1102-3315, SAN BERNARDINO</t>
  </si>
  <si>
    <t>0212-5511447  /  6244890</t>
  </si>
  <si>
    <t>0271-2255011  /  08002546422</t>
  </si>
  <si>
    <t>CARRERA 6 ENTRE CALLES 15 Y 16 NO. 15-26, DIAGONAL A LA SANIDAD, SAN CRISTOBAL</t>
  </si>
  <si>
    <t>0276-3447364  /  3443809</t>
  </si>
  <si>
    <t>AV. LOS MEDANOS CRUCE CALLE NORTE, EDF. CENTRO PEDIATRICO FALCON</t>
  </si>
  <si>
    <t>0268-2532470</t>
  </si>
  <si>
    <t>AV. 5 NO. 13-51, EDF. INSTITUTO CLINICO, MERIDA</t>
  </si>
  <si>
    <t>0274-2525921</t>
  </si>
  <si>
    <t>CARRETERA CUMANA - CUMANACOA, EDF. CLINICA ORIENTE SECTOR BOCA DE SABANA</t>
  </si>
  <si>
    <t>0293-4320070 /  4862  /  0093</t>
  </si>
  <si>
    <t>AV. PAEZ A 200 MTS ANTIGUO DEPOVEN, ACARIGUA</t>
  </si>
  <si>
    <t>0255-6215022</t>
  </si>
  <si>
    <t>LA CASTELLANA, CENTRO COMERCIAL SAN IGNACIO, TORRE COPERNICO P2</t>
  </si>
  <si>
    <t>0212-2633232</t>
  </si>
  <si>
    <t>CALLE 3 LOCAL NO. 38, URB. LA SOLEDAD, MARACAY</t>
  </si>
  <si>
    <t>0243-2325500</t>
  </si>
  <si>
    <t>AV.ALDONZA MANRIQUE, EDF. MATERNIDAD EL ANGEL, PLAYA EL ANGEL</t>
  </si>
  <si>
    <t>0295-2627744  /  0416-6959155</t>
  </si>
  <si>
    <t>AV. ESTE 2, EDF. ADMINISTRADORA UNION, PISO 11 OFC. A, LA CANDELARIA</t>
  </si>
  <si>
    <t>0212-4255968  /  5763336</t>
  </si>
  <si>
    <t>CARRETERA PANAMERICANA KM 20, SECTOR CORRALITO-CARRIZAL, CC DON PEDRO</t>
  </si>
  <si>
    <t>0212-3830685  /  3833907</t>
  </si>
  <si>
    <t xml:space="preserve">CALLE CARONI EDF. CES, URB. BICENTENARIA, UPATA </t>
  </si>
  <si>
    <t>0288-2214289</t>
  </si>
  <si>
    <t>CALLE BOLIVAR FTE PLAZA MARIA ALCALA, UTOC</t>
  </si>
  <si>
    <t>0293-4316156</t>
  </si>
  <si>
    <t>0241-9354020  /  4023  /  4080</t>
  </si>
  <si>
    <t>AV. CARUPANO,SECTOR PUNTA DEL ESTE, CUMANA</t>
  </si>
  <si>
    <t>0293-4671732  /  4671753</t>
  </si>
  <si>
    <t>0282-4250666  /  4255049</t>
  </si>
  <si>
    <t>CLINICA NEVERI, C.A.</t>
  </si>
  <si>
    <t>CARRERA 2,  NO. 41, (ANTIGUA CARRERA PIAR) DIAGONAL BANCO DE VZLA.,  SAN FELIX</t>
  </si>
  <si>
    <t>0286-9743048</t>
  </si>
  <si>
    <t>0212-9070811  /  9070812</t>
  </si>
  <si>
    <t>0212-7400121  /  7400122</t>
  </si>
  <si>
    <t>AV. REPUBLICAS CON CALLE AMERICA Y CALLE B-3, CC TERRAS PLAZA, NIVEL C1, LOCAL 27, URB. TERRAZAS DEL CLUB HIPICO, CARACAS</t>
  </si>
  <si>
    <t>0212-9754147  /  9754206   0412-6085467</t>
  </si>
  <si>
    <t>CALLE 6, NO. 3-3, BARRIO OCUMARE, SAN ANTONIO</t>
  </si>
  <si>
    <t>0276-7713257  -  5241  -  7132</t>
  </si>
  <si>
    <t>AV. LA PAZ CON CALLE 1, NO. 24 QTA. LOS PINTO</t>
  </si>
  <si>
    <t>0291-6439217  /  6412049</t>
  </si>
  <si>
    <t>AV. BOLIVAR NORTE, URB. PREBO, CALLE LOPEZ LATOUCHE</t>
  </si>
  <si>
    <t xml:space="preserve">0241-8259635  /  8255330  </t>
  </si>
  <si>
    <t>0241-8331553 /  8343403</t>
  </si>
  <si>
    <t>0241- 8782931 / 8782932</t>
  </si>
  <si>
    <t>AV. CENTRO MEDICO TORRE CASA, NIVEL TERRAZA, ALTA VISTA NORTE, PUERTO ORDAZ</t>
  </si>
  <si>
    <t>0286-9620286  /  9230083</t>
  </si>
  <si>
    <t>AV. LAS AMERICAS, TORRE LORETO II P.B. LOCAL 16, PUERTO ORDAZ</t>
  </si>
  <si>
    <t>0286-9230083</t>
  </si>
  <si>
    <t>EDO. MONAGAS</t>
  </si>
  <si>
    <t xml:space="preserve">AV. FUERZAS ARMADAS, EDF. CLINICA LA ESPERANZA, P.B. </t>
  </si>
  <si>
    <t>0291-6410047  /  6414832</t>
  </si>
  <si>
    <t>0272-2361933  EXT. 112</t>
  </si>
  <si>
    <t xml:space="preserve">AV. CRISTOBAL COLON, EDF. CENTRO CLINICO MEDICOS ASESORES, URB. LIBERTAD, </t>
  </si>
  <si>
    <t>0265-6311975  /  3503  /  3506</t>
  </si>
  <si>
    <t>0212-9851529  /  9857148</t>
  </si>
  <si>
    <t>0212-4844683  /  4811589</t>
  </si>
  <si>
    <t>UNIDAD QUIRURGICA ANZOATEGUI, C.A.</t>
  </si>
  <si>
    <t>0283-2355843  -  2313255  -</t>
  </si>
  <si>
    <t xml:space="preserve">AV. FRANCISCO SOLANO CON CALLE EL CRISTO, QTA. ANITAS  /  VIDAMED TORRE II </t>
  </si>
  <si>
    <t>0212-7069411  /  9422  /  9426</t>
  </si>
  <si>
    <t>AV. FRANCISCO SOLANO CON CALLE ELCRISTO, EDF. MADRID, PB</t>
  </si>
  <si>
    <t>AV. FRANCISCO SOLANO CON CALLE EL CRISTO EDDF. VIDAMED TORRE III</t>
  </si>
  <si>
    <t>0212-7069411 /  9422  /  9426</t>
  </si>
  <si>
    <t>CALLE 17 ENTRE AV.VENEZUELA Y CARRERA 25, EDF. BMD, BARQUISIMETO</t>
  </si>
  <si>
    <t>0251-2513597  /  2513470  /2513557</t>
  </si>
  <si>
    <t>PREVIMEDICA IMD</t>
  </si>
  <si>
    <t>0254-2317061  / 0500-4327258</t>
  </si>
  <si>
    <t>KM. 16, CARRETERA PANAMERICANA, AL LADO CC CASONA II, EDF. CENTRO MEDICO LA CASONITA, SAN ANTONIO DE LOS ALTOS</t>
  </si>
  <si>
    <t>0212-3736585  /  3736514</t>
  </si>
  <si>
    <t>AV. FCO. DE MIRANDA, ENTRE 3RA. Y 4TA. AV. DE LOS PALOS GRANDES, EDF. PARQUE CRISTAL, TORRE ESTE, PISO 14, OFC. 14/09</t>
  </si>
  <si>
    <t>0212-2856616</t>
  </si>
  <si>
    <t>SERVICIOS OSEO 28, C.A.</t>
  </si>
  <si>
    <t>CENTRO MEDICO LA CASONITA, C.A.</t>
  </si>
  <si>
    <t>SECTOR PUENTE GOMEZ, VIA CURSOS BASICOS DE LA UDO AV. SUCRE C.C. SANTA CATALINA, LOCAL NO. 4</t>
  </si>
  <si>
    <t>0285-7614352  /  6513864</t>
  </si>
  <si>
    <t>AV. INTERCOMUNAL GUARENAS - GUATIRE, C.C. OASIS CENTER, PISO 5, LOCAL MC-12</t>
  </si>
  <si>
    <t>0212-3810301  / 7434088  3811023</t>
  </si>
  <si>
    <t>S &amp; R MEDICAL EQUIPMENT, C.A.</t>
  </si>
  <si>
    <t>URB. EL VIÑEDO, CALLE 139 NO. 104-132, POLICLINICA CETVEN, P.B. VALENCIA</t>
  </si>
  <si>
    <t>0241-8257929  /  8581476</t>
  </si>
  <si>
    <t>AV. MARISCAL SUCRE, EDF. INSTITUTO DE MEDICINA INTEGRAL (SOTANO) SAN BERNARDINO</t>
  </si>
  <si>
    <t>0212-5522046  /  5521937  /  5521228</t>
  </si>
  <si>
    <t>SAN ANTONIO</t>
  </si>
  <si>
    <t>CALLE 12, NO. 1-52, EDF. ROTARY, BARRIO RAFAEL URDANETA</t>
  </si>
  <si>
    <t>0276-7715505</t>
  </si>
  <si>
    <t>AV. FRANCISCO DE MIRANDA CRUCE CON AV. PPAL. DE BELLO CAMPO</t>
  </si>
  <si>
    <t>0212-2650323 / 2666171</t>
  </si>
  <si>
    <t>AV. PEDRO LEON TORRES ESQ. CALLE 55</t>
  </si>
  <si>
    <t>0251-4422945 / 4422845</t>
  </si>
  <si>
    <t>CENTRO COMERCIAL COSTA AZUL ENTRADA ROBLES (ENTRADA LOCATEL), LOCAL ND-1, PAMPATAR</t>
  </si>
  <si>
    <t>0212-6629555  /  6617982</t>
  </si>
  <si>
    <t>EDO. ZULIA</t>
  </si>
  <si>
    <t>0261-8151433  /  7979293</t>
  </si>
  <si>
    <t>AV. LOUIS BRAILLE CON MARIA TERESA TORO, ENTRE AV. NUEVA GRANADA Y AV. VICTORIA, SEDE SOCIEDAD AMIGOS DE LOS CIEGOS, LAS ACACIAS</t>
  </si>
  <si>
    <t>0212-6332515  /  0449</t>
  </si>
  <si>
    <t>AV. 8 (SANTA RITA), ESQ. CALLE 83, MARACAIBO</t>
  </si>
  <si>
    <t>0261-7974375  /  7974548</t>
  </si>
  <si>
    <t>0291-6416421  /  6417921</t>
  </si>
  <si>
    <t>GRUPO MEDICO CECILAP, C.A.</t>
  </si>
  <si>
    <t>AV. LA PAZ CON CALLE 1, NO. SECTOR LAS AVENIDAS</t>
  </si>
  <si>
    <t>0291-6411003  /  3144350</t>
  </si>
  <si>
    <t>PUNTA DE MATA  / TEMBLADORES</t>
  </si>
  <si>
    <t>AV. SANTA ROSA, QTA. MARIDULCE NO. 71</t>
  </si>
  <si>
    <t>0293-4310923</t>
  </si>
  <si>
    <t>AV. SANTA ROSA, EDF. GP, P.B.  DIAGONAL BCO. BICENTENARIO</t>
  </si>
  <si>
    <t>0241-8257929 /  8281476</t>
  </si>
  <si>
    <t>REHABILITA, S.A.</t>
  </si>
  <si>
    <t>AV. BARALT, ENTRE CALLE 71 Y 72, EDF. REHABILITAN NO. 71 Y 72, MARACAIBO</t>
  </si>
  <si>
    <t>0261-7527987 / 7524860</t>
  </si>
  <si>
    <t>HOSPITAL INTERNACIONAL DE BARQUISIMETO</t>
  </si>
  <si>
    <t>AV. INTERCOMUNAL BARQUISIMETO - CABUDARE, CON AV. LA MONTAÑITA, SECTOR LAS MERCEDES, CABUDARE</t>
  </si>
  <si>
    <t>0251-2633825  /  2630716</t>
  </si>
  <si>
    <t>AV. LOS ARAGUANEYES, QTA. OTOÑO, CHUAO</t>
  </si>
  <si>
    <t>021-9938423</t>
  </si>
  <si>
    <t>ESPECIALIDADES MEDICAS NUCLEOSISTEMAS, C.A.</t>
  </si>
  <si>
    <t>CARRETERA NACIONAL GUARENAS GUATIRE CC EL REFUGIO, NIVEL PB, LOCAL PL-01</t>
  </si>
  <si>
    <t>0212-2273516</t>
  </si>
  <si>
    <t>AV. HENRY FORD C.C.  PASEO LAS INDUSTRIAS NIVEL I, OFC. 1-159,  Y NIVEL II OFC 2-109, II ETAPA ZONA INDUSTRIAL</t>
  </si>
  <si>
    <t>0241-8341911  /  9955762</t>
  </si>
  <si>
    <t>AV. VENEZUELA, CC ELRECREO, TORRE SUR PISO 11, OFC. 11-08</t>
  </si>
  <si>
    <t>0212-7627868</t>
  </si>
  <si>
    <t>0212-3169884  AL 86</t>
  </si>
  <si>
    <t>AV. LOS ORUMOS, EDF. CMD LOS ORUMOS, SECTOR SAN BOSCO, CORO</t>
  </si>
  <si>
    <t>0268-2527077  /  5518  /  9597</t>
  </si>
  <si>
    <t>AV. PRINCIPAL DE PUEBLO NUEVO, NO. 18-288</t>
  </si>
  <si>
    <t>0276-3422266</t>
  </si>
  <si>
    <t>AV. ERNESTO BLOHM CCCTAMANACO, NIVEL 5 OFC. 529</t>
  </si>
  <si>
    <t>CALLE RIBAS SUR 71-1, DIAGONALA LA TORRE CHOCOLATE, LOS TEQUES</t>
  </si>
  <si>
    <t>0212-3217482</t>
  </si>
  <si>
    <t>CALLE MARIÑO,  ENTRE BARBULA Y CALLE CARABOBO, PTO. CABELLO</t>
  </si>
  <si>
    <t>0242-3618296    3612373</t>
  </si>
  <si>
    <t>AV. FRANCISCO DE MIRANDA, CENTRO COMERCIAL LIDO, NIVEL GALERIA</t>
  </si>
  <si>
    <t>0212-9521041  /  6850  /  9515446</t>
  </si>
  <si>
    <t>0212-9594004  /  2006</t>
  </si>
  <si>
    <t>AV. VALENCIA, SECTOR LA FLORIDA NO. 96-A-300, EDF. HOSPITAL METROPOLITANO DEL NORTE, NAGUANAGUA</t>
  </si>
  <si>
    <t>0241-7007000 /  7011</t>
  </si>
  <si>
    <t>URB. SANTA ROSA, AV. ANDRES BELLO, EDF. OLIMPO, PISO PB, LOCAL A, CATIA  AL LADO DEL CDI - MIN. DE ALIMENTACION</t>
  </si>
  <si>
    <t>0212-5744420  /  5837274</t>
  </si>
  <si>
    <t>CENTRO COMERCIAL PROPATRIA, SOTANO I, LOCAL B-2, AL LADO DEL BANCO EXTERIOR</t>
  </si>
  <si>
    <t>0212-8713588</t>
  </si>
  <si>
    <t>0212-9867412  /  9811488</t>
  </si>
  <si>
    <t xml:space="preserve">CALLE EL RECREO, AV. VENEZUELA, URB. SABANA GRANDE, TORRE SUR, C.C. EL RECREO, PISO 3, OFC. 5, </t>
  </si>
  <si>
    <t>0212-7620340    7624725</t>
  </si>
  <si>
    <t>CALLE IGNACIA CON COROMOTO, URB. LOS LAURELES, EL PARAISO. A 200 METROS DEL REST. EL BLAZON</t>
  </si>
  <si>
    <t>0212-4813225  /3332    /  2464</t>
  </si>
  <si>
    <t>0212-9030415</t>
  </si>
  <si>
    <t>UNIDAD CARDIOVASCULAR NO INVASIVA CARDIOSALUD, C.A.</t>
  </si>
  <si>
    <t>CALLE CAURA, EDF. CENTRO MEDICO TORRE CAS, PISO 1, LOCAL 01-08, URB. ALTAVISTA, PUERTO ORDAZ</t>
  </si>
  <si>
    <t>0426-3172577</t>
  </si>
  <si>
    <t>CALLE 139, CASA NO. 104-45, URB. EL VIÑEDO</t>
  </si>
  <si>
    <t>0241-3001200</t>
  </si>
  <si>
    <t>AV. 8 ENTRE 70 Y 71, SECTOR SANTA RITA</t>
  </si>
  <si>
    <t>0261-7005100</t>
  </si>
  <si>
    <t>SALUD ACTIVA VALENCIA, C.A.</t>
  </si>
  <si>
    <t xml:space="preserve">AV. 99 (URDANETA), LOCAL 156-14, URB. EL RECREO, VALENCIA </t>
  </si>
  <si>
    <t>0241-8238079  /  8269064</t>
  </si>
  <si>
    <t>0212-2678313  /  2761384</t>
  </si>
  <si>
    <t>ENTRE  3RA. Y 4TA. AVS. EDF. PARQUE CRISTAL, TORRE ESTE, PISO 14, OFC. 14-04, URB. LOS PALOS GRANDES</t>
  </si>
  <si>
    <t>0212-2857687  /  2856957</t>
  </si>
  <si>
    <t>SUMINISTROS BAIKOR, C.A.</t>
  </si>
  <si>
    <t xml:space="preserve">AV. PASEO ENRIQUE ERASO,SECTOR SAN ROMAN, URB. LAS MERCEDES, TORRE LA NORIA, MEZZANINA, LOCAL B-1, LAS MERCEDES </t>
  </si>
  <si>
    <t>0212-9918464 /  9910974</t>
  </si>
  <si>
    <t>SMID SERVICIOS MEDICOS INTEGRALES A DOMICILIO C.A.</t>
  </si>
  <si>
    <t>FINAL AV. LIBERTADOR, EDF. LAMAR, PISO 3, CHACAO</t>
  </si>
  <si>
    <t>0212-2654960 / 2664375  /  2670902</t>
  </si>
  <si>
    <t>0212-9496411</t>
  </si>
  <si>
    <t>FIANAL NORTE AV. LOS SAMANES, LA FLORIDA0</t>
  </si>
  <si>
    <t>212-7066111 /  7066071</t>
  </si>
  <si>
    <t>CALLE ARISMEDI ENTRE AV. PAEZ Y RICAUTER, NO. 10-40, BARINAS</t>
  </si>
  <si>
    <t>0273-5528551  /  5525358</t>
  </si>
  <si>
    <t>SERVICIOS DE SALUD Y SEGURIDAD LABORAL (SESASEL) C.A.</t>
  </si>
  <si>
    <t>SECTOR SOL Y SOMBRA, ENTRE CALLES CARABOBO Y ROMANA, NO. 2</t>
  </si>
  <si>
    <t>0244-4476030  /  4477476</t>
  </si>
  <si>
    <t>0255-6215022  /  9355023</t>
  </si>
  <si>
    <t>0255-6001100</t>
  </si>
  <si>
    <t>AV. GALIPAN, EDF.CENTRO DE ESPECIALISTAS, PISO 2, SAN BERNARDINO</t>
  </si>
  <si>
    <t>0212-5523364  /  5512968  /  5516659</t>
  </si>
  <si>
    <t>EDO. TACHIRA</t>
  </si>
  <si>
    <t>CENTRO DE REHABILITACION Y FISIOTERAPIA</t>
  </si>
  <si>
    <t>PIRINEOS LOTE G, VEREDA 9, CASA NO. 13</t>
  </si>
  <si>
    <t>0276-3568930</t>
  </si>
  <si>
    <t xml:space="preserve">P.B. URB. EL PINAR, AV. E, RSDS. DIAMANTE III </t>
  </si>
  <si>
    <t>0212-4515091  /  7053  /  2132</t>
  </si>
  <si>
    <t>CENTRO COMERCIAL LOS PROCERES, SEGUNDA ETAPA, PISO 1, LOCAL C-012</t>
  </si>
  <si>
    <t>0212-6623567  /  6902545</t>
  </si>
  <si>
    <t>URB. LA CAMPIÑA, AV. LIBERTADOR ENTRE AV. NEGRIN Y EL EMPALME, EDF. TORRE MARACAIBO, PISO 1, OFC. 1-B</t>
  </si>
  <si>
    <t xml:space="preserve">0212-7813593   </t>
  </si>
  <si>
    <t xml:space="preserve">AV. CEDEÑO DE OCA, EDF.TORRE 4, PISO 8, OFC. 804 </t>
  </si>
  <si>
    <t>0241-8577285  /  5779</t>
  </si>
  <si>
    <t>AV. URDANETA, CANDILITO A URAPAL, CC. CANDORAL, NIVEL MEZZANINA LOCAL 55, LA CANDELARIA</t>
  </si>
  <si>
    <t>0212-5766340  /  5768606</t>
  </si>
  <si>
    <t xml:space="preserve">CALLE CHORONI, ESQ. CALLE SANTA FE, CHUAO </t>
  </si>
  <si>
    <t>0212-9933408  /  9936453</t>
  </si>
  <si>
    <t>AV. PEDRO LEON TORRES, ENTRE  CALLE 49 Y 50, CENTRO COMERCIAL VEROL, OFC. B-14  Y B-15, BARQUISIMETO</t>
  </si>
  <si>
    <t>0251-4450753  /  4450769</t>
  </si>
  <si>
    <t>0283-5005201</t>
  </si>
  <si>
    <t>SISTEMA PREVENTIVO DE SALUD, C.A.</t>
  </si>
  <si>
    <t>CALLE 85 CON AV. 8, SECTOR SANTA RITA, EDF. HOSPITALIZACION FALCON</t>
  </si>
  <si>
    <t>0261-7960158  7960197</t>
  </si>
  <si>
    <t>CALLE LÓPEZ AVELEDO, EDF. TORRE CALICANTO I, PISO 2, OFC. 2-2, MARACAY</t>
  </si>
  <si>
    <t>0243-6738350</t>
  </si>
  <si>
    <t>AV. PPL. DE LECHERIA (FTE ESTACIONAMIENTO DEL CENTRO MEDICO ANZOATEGUI), LECHERIA</t>
  </si>
  <si>
    <t>0281-8268145  -  2871885  -  2870339</t>
  </si>
  <si>
    <t>AV. MARISCAL SUCRE, CALLE PARAMACONI Y AV. LOS PROCERES, UBR. SAN BERNARDINO</t>
  </si>
  <si>
    <t>0212-5503484  /  5501367</t>
  </si>
  <si>
    <t>CARRERA 21 ENTRE CALLE 9 Y 10, BARQUISIMETO</t>
  </si>
  <si>
    <t>0251-2529518  /  2523262</t>
  </si>
  <si>
    <t>0276-7623434</t>
  </si>
  <si>
    <t>CALLE COMERCIO CC EL PALOMAR 1ER PISO OFC 1-3, CAGUA</t>
  </si>
  <si>
    <t>0244-4476093</t>
  </si>
  <si>
    <t xml:space="preserve">CAGUA  </t>
  </si>
  <si>
    <t>GUARENAS  -   GUATIRE</t>
  </si>
  <si>
    <t>CALLE 41 ENTRE AV. 20 Y CARRERA 21, EDF. CENTRO MEDICO DE ONCOLOGIA</t>
  </si>
  <si>
    <t>0251-4458958  /  4460261</t>
  </si>
  <si>
    <t>0251- 9354379  /  4458958  /  4460261</t>
  </si>
  <si>
    <t>CARRERA 19 CON CALLE 57</t>
  </si>
  <si>
    <t>0251 - 7107700 / 0251-2254333</t>
  </si>
  <si>
    <t>0251-7100900 /  7100800</t>
  </si>
  <si>
    <t>AV. SIMON RODRIGUEZ C/CARRERA 13 NORTE, EDF. POLICLINICA DEL SUR</t>
  </si>
  <si>
    <t>0283-2352596  /  2312144</t>
  </si>
  <si>
    <t>AV. MADRID CALLE 14 CON AV. PARIS FRENTE A  TEALCA QTA. CAMOPLA NO. 501-21-53</t>
  </si>
  <si>
    <t>0212-2357478  /  2370595  /  2374961</t>
  </si>
  <si>
    <t>0249-7930808  /  7930315           0416-5109128</t>
  </si>
  <si>
    <t>AV. PPAL DE LAS MERCEDES CON CALLE MONTERREY, LAS MERCEDES</t>
  </si>
  <si>
    <t>0212-9932911</t>
  </si>
  <si>
    <t>0212- 4192551</t>
  </si>
  <si>
    <t>CENTRO COMERCIAL SANTA MONICA NIVEL PLAZA</t>
  </si>
  <si>
    <t>EDO. BARINAS</t>
  </si>
  <si>
    <t>CALLE 1, CASA 58, URB. ALTO BARINA</t>
  </si>
  <si>
    <t>0414-5675108</t>
  </si>
  <si>
    <t>0212-7445894 /  0414-5675108</t>
  </si>
  <si>
    <t>0212-6613534</t>
  </si>
  <si>
    <t>URB. CAÑA DE AZUCAR, SECTOR 9, UD 13, EDF. 41, APTO. 02-01</t>
  </si>
  <si>
    <t>0414-0503350  /  0243-2199622</t>
  </si>
  <si>
    <t>CALLE EL CARMEN NO. 15, ENTRE SAN RAFAEL Y TAMANACO, STA. TERESA DELTUY, FTE FARMACIA SAAS</t>
  </si>
  <si>
    <t>0239-2310656</t>
  </si>
  <si>
    <t>AV. LOS PROCERES, SECTOR PUENTE LA PEDREGOSA, RSDS. LAGUNILLA, EDF. ARICHUNER, LOCAL 1 Y 2</t>
  </si>
  <si>
    <t>0274-2661266  /  7715</t>
  </si>
  <si>
    <t>CALLE MONAGAS NO. 18-97, SECTOR BUENOS AIRES, DETRÁS DE LA GOB. EDO.ANZOATEGUI</t>
  </si>
  <si>
    <t>0281-2771480  /  2772280</t>
  </si>
  <si>
    <t>AV. LOS ERASOS, CENTRO COP, SAN BERNARDINO</t>
  </si>
  <si>
    <t>0212-5500515</t>
  </si>
  <si>
    <t>0212-6815128 / 7892 / 1026 / 8391 / 1966</t>
  </si>
  <si>
    <t>AV. 4 BELLA VISTA CON CALLE 85 (FALCON), EDF. BANCARACAS PISO 2</t>
  </si>
  <si>
    <t>0800-888 8888</t>
  </si>
  <si>
    <t>0276-420-21-00</t>
  </si>
  <si>
    <t>CALLE SANTOS MICHELENACC LA CAPILLA, NIVEL 2, LOCAL 38, SECTOR CASCO CENTRAL, MARACAY</t>
  </si>
  <si>
    <t>0243-2470444 /  0344 /  0219  /  2703</t>
  </si>
  <si>
    <t>AV. HENRY FORD C.C.  PASEO LAS INDUSTRIAS NIVEL I, OFC. 152 AL 160,   ZONA INDUSTRIAL</t>
  </si>
  <si>
    <t>08002742200  /  0241-8327286  /  5327</t>
  </si>
  <si>
    <t>0500-43272583</t>
  </si>
  <si>
    <t>AV. PEDRO LEON TORRES, CON CALLE 59 CC SOTAVENTO, P.B.</t>
  </si>
  <si>
    <t>AV. LOS ABOGADOS, ENTRE CALLES 16 Y 17</t>
  </si>
  <si>
    <t>AV. LAS LAGRIMAS CON CALLE 35 CC MIRABELLA, ACARIGUA</t>
  </si>
  <si>
    <t>CALLE 23 ENTRE CON AV. 7 CASA  NO. 6-112, URB. LA COLONIA</t>
  </si>
  <si>
    <t>AV. LIBERTADOR C.C. PRIMO CENTRO NIVEL PB, LOCAL 5, SECTOR LAS LOMAS</t>
  </si>
  <si>
    <t>0276-3417029</t>
  </si>
  <si>
    <t>RIF</t>
  </si>
  <si>
    <t>CENTRO CLINICO BELLO CAMPO CONSULTORIOS C.A</t>
  </si>
  <si>
    <t>SERVICIOS MEDICOS ASIS-MED, C.A.</t>
  </si>
  <si>
    <t>CLINICA CEMO, C.A.</t>
  </si>
  <si>
    <t>C.A. CENTRO MEDICO DE CARACAS</t>
  </si>
  <si>
    <t>CENTRO MEDICO BETA, C.A.</t>
  </si>
  <si>
    <t>A.C. CENTRO MEDICO DOCENTE LA TRINIDAD</t>
  </si>
  <si>
    <t>CENTRO MEDICO INTEGRA C.A</t>
  </si>
  <si>
    <t>CENTRO MEDICO LOIRA C.A.</t>
  </si>
  <si>
    <t>CENTRO ORTOPEDICO PODOLOGICO COP, C.A.</t>
  </si>
  <si>
    <t>CLINICA ATIAS HOSPITALIZACION Y SERVICIOS</t>
  </si>
  <si>
    <t>SERVISALUD 2010 F.S.X, C.A</t>
  </si>
  <si>
    <t>CASAS COMERCIALES</t>
  </si>
  <si>
    <t>SOCIEDAD ANTICANCEROSA DEL EDO. ARAGUA</t>
  </si>
  <si>
    <t>SOCIEDAD MEDICA INTEGRAL</t>
  </si>
  <si>
    <t>CLINICA EL AVILA, C.A</t>
  </si>
  <si>
    <t>SISTEMAS DE SALUD SISTESALUD, C. A.</t>
  </si>
  <si>
    <t>ALFREDO HERRERA LYNCH Y ASOC., A.C.</t>
  </si>
  <si>
    <t>CLINICA INTEGRAL LOUIS BRAILLE II, C.A.</t>
  </si>
  <si>
    <t>CLINICA LAS CIENCIAS, C.A.</t>
  </si>
  <si>
    <t>CLINICA SANATRIX C.A</t>
  </si>
  <si>
    <t>GRUPO MEDICO VARGAS, C.A. (CLINICA SANTA SOFIA )</t>
  </si>
  <si>
    <t>CLINICA VISTA ALEGRE, C.A.</t>
  </si>
  <si>
    <t>CENTRO CLINICO VISTA CALIFORNIA C.A</t>
  </si>
  <si>
    <t>GRUPO MEDICO LAS ACACIAS, C.A.</t>
  </si>
  <si>
    <t>HOSPITAL DE CLINICAS CARACAS. C.A.</t>
  </si>
  <si>
    <t>C.A. HOSPITALIZACION INSTITUTO DIAGNOSTICO</t>
  </si>
  <si>
    <t>INSTITUTO CLINICO LA FLORIDA, C.A</t>
  </si>
  <si>
    <t>INSTITUTO DE OTORRINOLARINGOLOGIA, C.A</t>
  </si>
  <si>
    <t>UROLOGICO SAN ROMAN C.A.</t>
  </si>
  <si>
    <t>ASOCIACION CIVIL INSTITUTO METROPOLITANO DOCENTE DE UROLOGIA</t>
  </si>
  <si>
    <t>A.C. POLICLINICA CABISOGUARNAC</t>
  </si>
  <si>
    <t>POLICLINICA DE COCHE,S.A</t>
  </si>
  <si>
    <t>POLICLINICA LA ARBOLEDA, C.A.</t>
  </si>
  <si>
    <t>POLICLINICA LAS MERCEDES, C.A.</t>
  </si>
  <si>
    <t>POLICLINICA METROPOLITANA, C.A.</t>
  </si>
  <si>
    <t>SERVICIOS CLINICOS SANTA MONICA, C.A.</t>
  </si>
  <si>
    <t>SERVICIOS CLINICOS UMQ NUEVA CARACAS, C.A</t>
  </si>
  <si>
    <t>C.A. UNIDAD MEDICA RAZETTI ALA ESTE</t>
  </si>
  <si>
    <t>UNIDAD OFTALMOLOGICA ASLAN, C.A.</t>
  </si>
  <si>
    <t>UNIDAD OFTALMOLOGICA DE CARACAS, C.A.</t>
  </si>
  <si>
    <t>UNIDAD OFTALMOLOGICA GONZALEZ SIRIT C.A.</t>
  </si>
  <si>
    <t>UNILIT DE VENEZUELA C.A</t>
  </si>
  <si>
    <t>CENTRO DE ATENCION MEDICO QUIRURGICA VIDAMED C.A (VIDAMED )</t>
  </si>
  <si>
    <t>VISION PARAISO, C.A.</t>
  </si>
  <si>
    <t>CENTRO DIAGNOSTICO DOCENTE LAS MERCEDES, C.A.</t>
  </si>
  <si>
    <t>CENTRO MATERNO DEL ESTE, C.A.</t>
  </si>
  <si>
    <t>0286 9611443 / 962 2793</t>
  </si>
  <si>
    <t>centralcitas@cuidasalud.com</t>
  </si>
  <si>
    <t>APS</t>
  </si>
  <si>
    <t>TIPO DE SERVICIO</t>
  </si>
  <si>
    <t>ZONA</t>
  </si>
  <si>
    <t>SERV COMPLEMENTARIO</t>
  </si>
  <si>
    <t>CAPITAL DE SALUD INTEGRAL. C.A.</t>
  </si>
  <si>
    <t>CENTRO DIAGNOSTICO DIGITAL EL RECREO, C.A.</t>
  </si>
  <si>
    <t>URB. LA LAGUNITA, AV. SUR, CENTRO EMPRESARIAL LA LAGUNITA, PB-6, AL LADO PASEO EL HATILLO</t>
  </si>
  <si>
    <t>0414-3254363</t>
  </si>
  <si>
    <t>CALLE PAEZ OESTE, EDF. NO. 14, SECTOR LOS GUAYOS</t>
  </si>
  <si>
    <t>0241-4121201 / 1414 / 1202</t>
  </si>
  <si>
    <t>0241-8760800 /  8760811</t>
  </si>
  <si>
    <t>AV. GONZALO PICON, EDF. HOSPITAL CLINICO DEL VALLE, PB, OFC. 44-108, FTE AL PARQUE LAS MADRES</t>
  </si>
  <si>
    <t>0274-2631006 / 0240 / 0683 / 0856</t>
  </si>
  <si>
    <t>CLINICA DE EMERGENCIA INFANTIL SANTA ANA</t>
  </si>
  <si>
    <t>AV. FERNANDO ZERPA, FTE. A LA PLAZA FERNANDO ZERPA, EDF.SANTA ANA, CUMANA</t>
  </si>
  <si>
    <t>0293-4310325</t>
  </si>
  <si>
    <t xml:space="preserve">URB. LAS MERCEDES, SECCION SAN ROMAN, CALLE CHIVACOA, EDF. UROLOGICO SAN ROMAN,  ANEXO W8 </t>
  </si>
  <si>
    <t>0212-9920067 / 9990588                                 0414-3227734</t>
  </si>
  <si>
    <t>PUENTE YANEZ A PERICO, EDF. SERRANO, PB LOCAL NO. 1 Y 2, LA CANDELARIA</t>
  </si>
  <si>
    <t>0212-5763756</t>
  </si>
  <si>
    <t>UNIDAD MEDICA CARE PLUS, C.A.</t>
  </si>
  <si>
    <t>AV. RIO CAURA, CENTRO COMERCIAL CONCRESA, PISO 1, LOCAL NO. 34, URB. PRADOS DEL ESTE</t>
  </si>
  <si>
    <t>0212-9765227 / 2554</t>
  </si>
  <si>
    <t>SOCIEDAD SERVICIO DE ATENCION MEDICA PERMANENTE</t>
  </si>
  <si>
    <t>CENTRO MEDICO VALLE DE SAN DIEGO C.A.</t>
  </si>
  <si>
    <t>CENTRO MEDICO MARACAY, C.A.</t>
  </si>
  <si>
    <t>CEOVAL UNO, C.A.</t>
  </si>
  <si>
    <t>CENTRO CLINICO FLOR AMARILLO C.A.</t>
  </si>
  <si>
    <t>INSTITUTO DE ESPECIALIDADES QUIRURGICAS LOS MANGOS C.A.</t>
  </si>
  <si>
    <t>INSTITUTO DOCENTE DE UROLOGIA, C.A.</t>
  </si>
  <si>
    <t>INST OFTALMOL PARA LA PREVENCION DE LA CEGUERA IOPC, C.A</t>
  </si>
  <si>
    <t>POLICLINICA LAS INDUSTRIAS C.A.</t>
  </si>
  <si>
    <t>CENTRO MEDICO NUESTRA SEÑORA DEL SOCORRO C.A.</t>
  </si>
  <si>
    <t>LA GLORIA, CENTRO CLINICO MATERNIDAD S.A.</t>
  </si>
  <si>
    <t>CENTRO MEDICO DIAGNOSTICO LOS ORUMOS, C.A.</t>
  </si>
  <si>
    <t>CENTRO PEDIATRICO FALCON, C.A.</t>
  </si>
  <si>
    <t>UNIDAD DE CIRUGIA AMBULATORIA PANAMERICANA UCAP, C. A.</t>
  </si>
  <si>
    <t>CENTRO CLINICO MORROCOY CA</t>
  </si>
  <si>
    <t>SERVICIO CLINICA LOS LLANOS C.A.</t>
  </si>
  <si>
    <t>CENTRO MEDICO UNARE, C.A.</t>
  </si>
  <si>
    <t>ASCARDIO (ASOCIACION CARDIOVASCULAR CENTRO OCCIDENTAL )</t>
  </si>
  <si>
    <t>CENTRO MATERNO INFANTIL POLICLÍNICA LA CONCEPCIÓN, C.A.</t>
  </si>
  <si>
    <t>CENTRO MEDICO DE ONCOLOGIA, C.A.</t>
  </si>
  <si>
    <t>CENTRO MEDICO QUIRURGICO HOSPITAL PRIVADO, C.A.</t>
  </si>
  <si>
    <t>CLINICA LIBERTAD, C.A.</t>
  </si>
  <si>
    <t>INSTITUTO DIAGNOSTICO BARQUISIMETO, C.A.</t>
  </si>
  <si>
    <t>CENTRO DE ESPECIALIDADES MEDICO QUIRURGICA GUATIRE 11 C.A.</t>
  </si>
  <si>
    <t>CENTRO CLINICO DE ESPECIALIDADES BETHANIA CA</t>
  </si>
  <si>
    <t>CENTRO MEDICO LA CANDELARIA DE CUA, C.A</t>
  </si>
  <si>
    <t>CENTRO MEDICO ORIENTAL DE SALUD CEMOS, C.A.</t>
  </si>
  <si>
    <t>POLICLINICAS ELOHIM, C.A.</t>
  </si>
  <si>
    <t>UNIDAD MEDICA INTEGRAL DE ORIENTE, C.A.</t>
  </si>
  <si>
    <t>CENTRO MEDICO EL VALLE, C.A.</t>
  </si>
  <si>
    <t>CENTRO CLINICO DEL CARIBE, C.A</t>
  </si>
  <si>
    <t>CLINICA SANTA MARIA, C.A.</t>
  </si>
  <si>
    <t>CENTRO CLINICO PUNTA DEL ESTE,C.A</t>
  </si>
  <si>
    <t>POLICLINICA SUCRE, C.A.</t>
  </si>
  <si>
    <t>CENTRO DE EMERGENCIA INFANTIL COROMOTO C A</t>
  </si>
  <si>
    <t>ESPECIALIDADES MEDICAS DE OCCIDENTE C.A.</t>
  </si>
  <si>
    <t>POLICLINICA TACHIRA HOSPITALIZACION, C.A.</t>
  </si>
  <si>
    <t>UNIDAD QUIRURGICA 2000 C.A.</t>
  </si>
  <si>
    <t>HOSPITAL CLINICO LA TRINIDAD C.A</t>
  </si>
  <si>
    <t>CENTRO MEDICO PROVESALUD C.A</t>
  </si>
  <si>
    <t>SIEMPRE SALUD, UNIDAD DE ATENCION PRIMARIA C.A.</t>
  </si>
  <si>
    <t>INSTITUTO DE ESPECIALIDADES QUIRURGICAS SAN IGNACIO C.A</t>
  </si>
  <si>
    <t>HOSPITALIZACION CLINICO, C.A.</t>
  </si>
  <si>
    <t>POLICLINICA MARACAIBO, C.A.</t>
  </si>
  <si>
    <t>POLICLINICA SAN FRANCISCO, C.A.</t>
  </si>
  <si>
    <t>CTRO. CLINICO MEDICO ASESORES C.A</t>
  </si>
  <si>
    <t>UNIDAD MEDICO QUIRURGICA DOCTOR HUMBERTO CORONA C.A.</t>
  </si>
  <si>
    <t>CENTRO DIAGNOSTICO EL PARAISO, C.A.</t>
  </si>
  <si>
    <t>CENTRO MEDIALFA, C.A.</t>
  </si>
  <si>
    <t>CENTRO MEDICO LAS PALMAS, C.A.</t>
  </si>
  <si>
    <t>CENTRO CLINICO VISTA CENTRO C.A.</t>
  </si>
  <si>
    <t>DARSALUD CHACAO, C.A.</t>
  </si>
  <si>
    <t>DELTA SALUD, C.A.</t>
  </si>
  <si>
    <t>DIAGNOIMAGEN CENTRO CARACAS, C.A.</t>
  </si>
  <si>
    <t>INVERSIONES LOPCYMASTER 2008 C.A</t>
  </si>
  <si>
    <t>LCM CARDIOSALUD, C.A.</t>
  </si>
  <si>
    <t>MEDYMED SALUD, C.A.</t>
  </si>
  <si>
    <t>UNIDAD QUIRURGICA LOS SAUCES, C.A.</t>
  </si>
  <si>
    <t>ORGANIZACION DE SERVIC. ESPECIALIZADOS TUTORIALES OSET, C.A</t>
  </si>
  <si>
    <t>PREVALER C A</t>
  </si>
  <si>
    <t>REINMED VALENCIA C&amp;C, C.A.</t>
  </si>
  <si>
    <t>UNIDAD DE RESCATE VASCULAR COLLET, C.A</t>
  </si>
  <si>
    <t>UNID AMB DE MICROCIRUGIA OCULAR EL RECREO C.A.</t>
  </si>
  <si>
    <t>ZONA SALUD SERVICIOS MEDICOS, C.A</t>
  </si>
  <si>
    <t>CENTRO DIAGNOSTICO INTEGRAL LECHERIA II, C.A.31704785</t>
  </si>
  <si>
    <t>ORIENTAL DE SALUD INTEGRAL CA</t>
  </si>
  <si>
    <t>VENEZOLANA DE SALUD INTEGRAL C.A.</t>
  </si>
  <si>
    <t xml:space="preserve"> + SALUD C.A</t>
  </si>
  <si>
    <t>PREVENIR SALUD, C.A.</t>
  </si>
  <si>
    <t>ESPECIALIDADES MEDICAS TURMERO, C.A</t>
  </si>
  <si>
    <t>CENTRO MEDICO ORINOCO C A</t>
  </si>
  <si>
    <t>CENTRO HOSPITALARIO GUAYANA, C.A.</t>
  </si>
  <si>
    <t>ORIENTAL DE SALUD INTEGRAL SUCRE, C. A.</t>
  </si>
  <si>
    <t>SERVICIOS Y ASESORAMIENTOS MEDICOS ORINOCO, C.A.</t>
  </si>
  <si>
    <t>CENTRAL SALUD INTEGRAL C A</t>
  </si>
  <si>
    <t>GRUPO VITASANA C.A.</t>
  </si>
  <si>
    <t>PUNTOSALUD VALENCIA C.A</t>
  </si>
  <si>
    <t>IDB MED CA</t>
  </si>
  <si>
    <t>CLINISALUD MEDICINA PREPAGADA S.A.</t>
  </si>
  <si>
    <t>SERVICIO DE ATENCION MEDICA TOTALSALUD 3000, C.A.</t>
  </si>
  <si>
    <t>ORIENTAL DE SALUD INTEGRAL MONAGAS, C.A.</t>
  </si>
  <si>
    <t>C.M.X VENEZUELA, C.A.</t>
  </si>
  <si>
    <t>UNIDAD INTEGRAL DE SALUD UNISA, C.A.</t>
  </si>
  <si>
    <t>CORPORATIVA CIAS, C.A.</t>
  </si>
  <si>
    <t>CLINIVITAL, CA.</t>
  </si>
  <si>
    <t>ANGIOLOGIA, C.A.</t>
  </si>
  <si>
    <t>ARSUVE, S.C.</t>
  </si>
  <si>
    <t>C.C.REHABTHERAPY UNIDAD DE FISIOTERAPIA Y REHABILITACION, C.A.</t>
  </si>
  <si>
    <t>CENTRO DE REHABILITACION CORPORIS, C.A.</t>
  </si>
  <si>
    <t>FISIOAGUERREVERE UNIDAD DE REHABILITACION,C.A.</t>
  </si>
  <si>
    <t>G.T.G MEDICAL SERVICES, C.A</t>
  </si>
  <si>
    <t>IDACA IMAGENES DE DIAGNOSTICO AVANZADO, C.A</t>
  </si>
  <si>
    <t>INVERSIONES DOUEDAH, C.A</t>
  </si>
  <si>
    <t>LABORATORIO SULAB MP 2010, C.A.</t>
  </si>
  <si>
    <t>SERVICIOS INTEGRALES DE REHABILITACION SIR, C.A.</t>
  </si>
  <si>
    <t>SERVICIO DE RADIOTERAPIA LA TRINIDAD,C.A.</t>
  </si>
  <si>
    <t>UNIDAD TERAPEUTICA MEDIFIS, C.A.</t>
  </si>
  <si>
    <t>SERVICIOS DE DIAGNOSTICO HELITAC, S.A.</t>
  </si>
  <si>
    <t>RADIOTERAPIA CABRIALES 21, C.A.</t>
  </si>
  <si>
    <t>FISIOSPORT MARGARITA C.A</t>
  </si>
  <si>
    <t>CAMOPLA INVERSIONES C.A.</t>
  </si>
  <si>
    <t>EUROCIENCIA, C.A.</t>
  </si>
  <si>
    <t>FUNDACION BANCO DE DROGAS ANTINEOPLASICAS BADAN</t>
  </si>
  <si>
    <t>INSTITUTO AUDITIVO WIDEX C.A.</t>
  </si>
  <si>
    <t>INTERVERTEBRA C.A</t>
  </si>
  <si>
    <t>LPM TECNOLOGIA Y SERVICIOS, C.A</t>
  </si>
  <si>
    <t>ORTOTRAUMA C.A</t>
  </si>
  <si>
    <t>PRODUCTOS CLINICOS PROCLINCA, C.A.</t>
  </si>
  <si>
    <t>PROYECTOS E INSTALACIONES ELECTROMECANICAS, C.A</t>
  </si>
  <si>
    <t>EQOS C.A.</t>
  </si>
  <si>
    <t>CLYNIMEDICA, C.A.</t>
  </si>
  <si>
    <t>POLICLINICA NESSI C.A</t>
  </si>
  <si>
    <t>CENTRO CLINICO SAN FERNANDO C.A</t>
  </si>
  <si>
    <t>GRUPO MEDICO ROSCIO EL CALLAO, C.A.</t>
  </si>
  <si>
    <t>CLINICA MANUELA ANDRADE, C.A.</t>
  </si>
  <si>
    <t>CENTRO CLINICO AMBULATORIO MYCA, C.A.</t>
  </si>
  <si>
    <t>CENTRO MEDICO MATERNIDAD PUERTO CABELLO, C.A.</t>
  </si>
  <si>
    <t>CLIMMCA, C.A.</t>
  </si>
  <si>
    <t>CLINICA CEDEÑO, C.A</t>
  </si>
  <si>
    <t>CENTRO ONCOLOGICO DR. RAMON CANIZALEZ, C.A</t>
  </si>
  <si>
    <t>SALUD PREMIUN CLUB HOSPITALITO CA</t>
  </si>
  <si>
    <t>CENTRO MEDICO, C.A.</t>
  </si>
  <si>
    <t>CENTRO MEDICO DOCENTE VIRGEN DEL VALLE, C.A.</t>
  </si>
  <si>
    <t>CENTRO MEDICO LOS ANDES S R L</t>
  </si>
  <si>
    <t>UNIDAD DE CIRUGIA AMBULATORIA SISTEMATIZADA ARMONIA C.A.</t>
  </si>
  <si>
    <t>CENTRO MATERNO QUIRURGICO SANTA ANA C.A.</t>
  </si>
  <si>
    <t>CENTRO MEDICO LA FRONTERA HOSPITAL PRIVADO C.A.</t>
  </si>
  <si>
    <t>CAMURIBE, C.A.</t>
  </si>
  <si>
    <t>POLICLINICA YARACUY, C.A.</t>
  </si>
  <si>
    <t>CENTRO MEDICO CAMPO PARAISO, S.A</t>
  </si>
  <si>
    <t>HOSPITAL DE CLINICAS VIRGEN DE ALTAGRACIA C.A</t>
  </si>
  <si>
    <t>SERVIMEDICA 3015, C.A.</t>
  </si>
  <si>
    <t>DOMISALUD, CA</t>
  </si>
  <si>
    <t>SERVICIOS MEDICOS INTEGRA S XXI, C.A.</t>
  </si>
  <si>
    <t>MEDICA MOVIL, C.A.</t>
  </si>
  <si>
    <t>CENTRO DIAGNOSTICO DOCTORA EGLA CARDENAS, C.A.</t>
  </si>
  <si>
    <t>BIOAVANCES C.A.</t>
  </si>
  <si>
    <t>CENTRO DE DIAGNOSTICO PARA LA VIDA, C.A.</t>
  </si>
  <si>
    <t>GASTRO EXPRESS CARACAS C.A.</t>
  </si>
  <si>
    <t>GERSALUD, C.A.</t>
  </si>
  <si>
    <t>INVERSIONES EC EDMA C.A</t>
  </si>
  <si>
    <t>LABORATORIO CLINICO AUTOMATIZADO MEGA-LAB,C.A</t>
  </si>
  <si>
    <t>PROVEEDURIA MEDICA VDS, C.A.</t>
  </si>
  <si>
    <t>UNIDAD DE FISIOTERAPIA MAGDALENO MOLINA C.A</t>
  </si>
  <si>
    <t>UNIDAD DE RADIOTERAPIA ONCOLOGICA GURVE, C.A.</t>
  </si>
  <si>
    <t xml:space="preserve"> UNIDAD DE RODILLA Y HOMBRO ARTROLAP, C. A.</t>
  </si>
  <si>
    <t>CENTRO RADIOLOGICO CAGUA, C.A.</t>
  </si>
  <si>
    <t>GRUPO INTEGRAL HEMATO ONCOLOGICO DEL SUR,C.A</t>
  </si>
  <si>
    <t>GRUPO BRAMPE MEDICA C.A</t>
  </si>
  <si>
    <t>HOSPAL MEDICA C.A.</t>
  </si>
  <si>
    <t>MEDINUT R&amp;T, C.A.</t>
  </si>
  <si>
    <t>CLINICA DE LA DRA. BETTYZ ALVARADO, C.A.</t>
  </si>
  <si>
    <t>ASOCIACION COOPERATIVA "ATENMEFA" RL</t>
  </si>
  <si>
    <t>CENTRO QUIRURGICO Y DOCENTE HOSPITAL DE CLINICAS CARACAS, SE</t>
  </si>
  <si>
    <t>HOSPITAL CLINICO DEL VALLE C.A.</t>
  </si>
  <si>
    <t>EDO. AMAZONAS</t>
  </si>
  <si>
    <t>EDO. ANZOATEGUI</t>
  </si>
  <si>
    <t>EDO. APURE</t>
  </si>
  <si>
    <t>EDO. DELTA AMACURO</t>
  </si>
  <si>
    <t>EDO. FALCON</t>
  </si>
  <si>
    <t>EDO. MERIDA</t>
  </si>
  <si>
    <t>EDO. PORTUGUESA</t>
  </si>
  <si>
    <t>EDO. VARGAS</t>
  </si>
  <si>
    <t>EDO. YARACUY</t>
  </si>
  <si>
    <t>(SOLO CASOS ELECTIVOS )</t>
  </si>
  <si>
    <t>(SOLO CASOS ELECTIVOS)</t>
  </si>
  <si>
    <t>(NO ATIENDE EMERGENCIAS)</t>
  </si>
  <si>
    <t>(NO RECIBEN EMERGENCIAS)</t>
  </si>
  <si>
    <t xml:space="preserve">(EMERGENCIAS AMBULATORIAS 24 HORAS)              </t>
  </si>
  <si>
    <r>
      <t xml:space="preserve">AMBULATORIO CLINISALUD - EL VIGIA </t>
    </r>
    <r>
      <rPr>
        <b/>
        <sz val="11"/>
        <color theme="1"/>
        <rFont val="Calibri"/>
        <family val="2"/>
        <scheme val="minor"/>
      </rPr>
      <t/>
    </r>
  </si>
  <si>
    <t>CLINICA AMAY C A</t>
  </si>
  <si>
    <t>SERVIASCORP, C.A.</t>
  </si>
  <si>
    <t>U.OFTALMOLOGICA L.LAGUNITA S.A</t>
  </si>
  <si>
    <t>CENTRO CLINICO SANTA ANA, CA</t>
  </si>
  <si>
    <t>CENTRO MEDICO TOTAL, C A</t>
  </si>
  <si>
    <t>CLINICA EL MORRO CA</t>
  </si>
  <si>
    <t>GRUPO MEDICO LA TRINIDAD S.A</t>
  </si>
  <si>
    <t>UNIDAD MEDICA OFTALMOLOGICA LECHERIA CA</t>
  </si>
  <si>
    <t>UNIDAD PEDIATRICA DE ORIENTE, C.A.</t>
  </si>
  <si>
    <t>GRUPO MEDICO ORIENTE, C.A</t>
  </si>
  <si>
    <t>PROTECCION INTEGRAL A SU SALUD, S.A</t>
  </si>
  <si>
    <t>CENTRO CLINICO CIENTIFICO ESPERANZA PARACO C.A.</t>
  </si>
  <si>
    <t>CENTRO MEDICO VENEZUELA, C. A.</t>
  </si>
  <si>
    <t>CENTRO CLINICO COROMOTO, C.A</t>
  </si>
  <si>
    <t>CENTRO CLINICO DIVINO NIÑO C.A</t>
  </si>
  <si>
    <t>CENTRO QUIRURGICO MARACAY, C.A.</t>
  </si>
  <si>
    <t>GASTRO-BARIATRICA, C.A.</t>
  </si>
  <si>
    <t>HOSPITAL DE CLINICAS LAS DELICIAS, C.A.</t>
  </si>
  <si>
    <t>INVERSIONES VIRGEN DE GUADALUPE, C.A.</t>
  </si>
  <si>
    <t>POLICLINICA ANDRES BELLO C A</t>
  </si>
  <si>
    <t>HOSPITAL DE CLINICAS ARAGUA, C.A.</t>
  </si>
  <si>
    <t>INSTITUTO POLICLINICO DE TURMERO HOSPITAL PRIVADO, C.A.</t>
  </si>
  <si>
    <t>CENTRO CLINICO DEL LLANO, C.A.</t>
  </si>
  <si>
    <t>CENTRO AMBULATORIO DE CIRUGIA, ESTOMATOLOGIA Y RINOLOGIA C.A.C.E.R, C.A.</t>
  </si>
  <si>
    <t>CENTRO, CARDIOVASCULAR INTEGRAL, S.A</t>
  </si>
  <si>
    <t>CENTRO CLINICO ANDRES BELLO, C.A.</t>
  </si>
  <si>
    <t>CLINICA MATERNO QUIRURGICA LA MILAGROSA, C.A.</t>
  </si>
  <si>
    <t>CLINICA NUESTRA SEÑORA DE LAS NIEVES, C.A.</t>
  </si>
  <si>
    <t>CENTRO OFTALMOLOGICO UNARE C.A</t>
  </si>
  <si>
    <t>CLINICA VIRGEN DEL CARMEN, C.A.</t>
  </si>
  <si>
    <t>HOSPITAL DE CLINICAS DE CECIAMB, C.A.</t>
  </si>
  <si>
    <t>HOSPITAL DE CLINICAS CARONI, C.A.</t>
  </si>
  <si>
    <t>INSTITUTO CLINICO PRIMERO DE MAYO, C.A</t>
  </si>
  <si>
    <t>CENTRO DE ESPECIALIDADES MEDICAS UPATA, C.A.</t>
  </si>
  <si>
    <t>CTRO DE ESPECIALIDADES QUIRURGICAS SAN ANTONIO DE PADUA C.A</t>
  </si>
  <si>
    <t>CENTRO QUIRURGICO CARDIOVASCULAR CQ, C.A.</t>
  </si>
  <si>
    <t>CLINICA EL VIÑEDO</t>
  </si>
  <si>
    <t>POLICLINICA CETVEN C.A.</t>
  </si>
  <si>
    <t>CENTRO ESPECIALIDADES PANAMERICANO, C.A.</t>
  </si>
  <si>
    <t>CENTRO CLINICO DEL CARIBE,C.A.</t>
  </si>
  <si>
    <t>CENTRO MEDICO QUIRURGICO MATERNIDAD SANTA ANA, C.A.</t>
  </si>
  <si>
    <t>CENTRO PROFESIONAL COLONIAL, C.A.</t>
  </si>
  <si>
    <t>BMD UNIDAD QUIRURGICA C.A.</t>
  </si>
  <si>
    <t>CENTRO CLINICO VALENTINA CANABAL C.A.</t>
  </si>
  <si>
    <t>CLINICA DE OIDOS, NARIZ Y GARGANTA BARQUISIMETO, CA</t>
  </si>
  <si>
    <t>CLINICA SANTA CRUZ C.A.</t>
  </si>
  <si>
    <t>UNIDAD QUIRURGICA LOS LEONES, C.A.</t>
  </si>
  <si>
    <t>POLICLINICA CABUDARE C A</t>
  </si>
  <si>
    <t>CLINICA SANTIAGO DE MERIDA, C.A.</t>
  </si>
  <si>
    <t>CENTRO CLINICO MANSUR BAHSAS, C.A</t>
  </si>
  <si>
    <t>CENTRO CLINICO VARGAS, C.A.</t>
  </si>
  <si>
    <t>CENTRO MEDICO DOCENTE EL PASO, C.A.</t>
  </si>
  <si>
    <t>POLICLINICA ALTOS MIRANDINOS C.A.</t>
  </si>
  <si>
    <t>POLICLINICA EL RETIRO, C.A.</t>
  </si>
  <si>
    <t>POLICLINICA LA MACARENA C.A.</t>
  </si>
  <si>
    <t>CENTRO CLINICO LAS ROSAS, C.A.</t>
  </si>
  <si>
    <t>ASOCIACION CIVIL FEDERICO OZANAM</t>
  </si>
  <si>
    <t>CENTRO MEDICO HOSPITAL PRIVADO SAN MARTIN DE PORRES,  C.A.</t>
  </si>
  <si>
    <t>CENTRO CLINICO PUNTA DE MATA, C.A.</t>
  </si>
  <si>
    <t>CENTRO CLINICO SANTA ROSA, C.A.</t>
  </si>
  <si>
    <t>CENTRO MEDICO QUIRURGICO LA TRINIDAD, C.A.</t>
  </si>
  <si>
    <t>CLINICA DE LA VISION SANTA LUCIA, C.A.</t>
  </si>
  <si>
    <t>CLINICA TARIBA C.A</t>
  </si>
  <si>
    <t>MATERNO QUIRURGICO SANTA LUCIA C.A.</t>
  </si>
  <si>
    <t>LOS ILUSTRES CENTRO MEDICO, C.A.</t>
  </si>
  <si>
    <t>CLINICA ALFA C.A.</t>
  </si>
  <si>
    <t>UNIDAD MEDICO QUIRURGICA YURUBI, C.A.</t>
  </si>
  <si>
    <t>CENTRO CLINICO LA SAGRADA FAMILIA, C.A.</t>
  </si>
  <si>
    <t>CLINICA METROPOLITANA DE MARACAIBO, S.A</t>
  </si>
  <si>
    <t>CLINICA SIERRA MAESTRA, C.A.</t>
  </si>
  <si>
    <t>INSTITUTO DE ESTUDIOS ESPECIALIZADOS, C.A.</t>
  </si>
  <si>
    <t>SERVICIOS MEDICOS COLON C.A.</t>
  </si>
  <si>
    <t>CENTRO CLINICO QUIRURGICO LIA ELENA, C.A.</t>
  </si>
  <si>
    <t>INSTITUTO PEDIATRICO LA FLORIDA, C.A.</t>
  </si>
  <si>
    <t>CENTRO DE ESPECIALIDADES ANZOATEGUI, C.A.</t>
  </si>
  <si>
    <t>CENTRO MEDICO ZAMBRANO,C.A.</t>
  </si>
  <si>
    <t>POLICLINICA PUERTO LA CRUZ C A</t>
  </si>
  <si>
    <t>CENTRO MEDICO ANACO, C.A.</t>
  </si>
  <si>
    <t>CENTRO DE ESPECIALIDADES MEDICAS SANTA CECILIA, C.A.</t>
  </si>
  <si>
    <t>CENTRO MEDICO EL LIMON, C.A.</t>
  </si>
  <si>
    <t>CLINICA CALICANTO C.A</t>
  </si>
  <si>
    <t>MATERNIDAD LA FLORESTA, C.A.</t>
  </si>
  <si>
    <t>POLICLINICA MARACAY, C.A.</t>
  </si>
  <si>
    <t>CENTRO MEDICO CAGUA C.A.</t>
  </si>
  <si>
    <t>POLICLINICA VILLA DE CURA, C.A</t>
  </si>
  <si>
    <t>CLINICA NUESTRO SEÑORA DEL PILAR C.A</t>
  </si>
  <si>
    <t>CENTRO CLINICO FAMILIA CA</t>
  </si>
  <si>
    <t>CLINICA PUERTO ORDAZ, C.A.</t>
  </si>
  <si>
    <t>INSTITUTO CLINICO INFANTIL, C.A.</t>
  </si>
  <si>
    <t>CA ESCULAPIO</t>
  </si>
  <si>
    <t>GRUPO MEDICO VALENCIA PLAZA, C.A.</t>
  </si>
  <si>
    <t>INSTITUTO CLINICO SAN BLAS, C.A</t>
  </si>
  <si>
    <t>MATERNIDAD DEL ESTE S.A.</t>
  </si>
  <si>
    <t>INVERSIONES COFRADIA C.A.</t>
  </si>
  <si>
    <t>CENTRO DE ESPECIALIDADES MEDICAS TUCUPITA</t>
  </si>
  <si>
    <t>POLICLINICA DELTA, C.A.</t>
  </si>
  <si>
    <t>CLINICA VIRGEN DE GUADALUPE C.A.</t>
  </si>
  <si>
    <t>POLICLINICA DE ESPECIALIDADES, C.A.</t>
  </si>
  <si>
    <t>POLICLINICA PARAGUANA C.A.</t>
  </si>
  <si>
    <t>CLINICA ACOSTA ORTIZ C A</t>
  </si>
  <si>
    <t>CLINICA RAZETTI DE BARQUISIMETO, C.A.</t>
  </si>
  <si>
    <t>C.A. POLICLINICA BARQUISIMETO</t>
  </si>
  <si>
    <t>POLICLINICA CARORA, C.A.</t>
  </si>
  <si>
    <t>INSTITUTO CLINICO MEDICO QUIRURGICO, C.A.</t>
  </si>
  <si>
    <t>INSTITUTO MEDICO QUIRURGICO RIBAS, C.A.</t>
  </si>
  <si>
    <t>CENTRO MEDICO PASO REAL, S.A.</t>
  </si>
  <si>
    <t>CENTRO MEDICO DEL TUY, (CEMETUY) C.A</t>
  </si>
  <si>
    <t>GRUPO MEDICO TUY, C.A.(GRUMETUY)</t>
  </si>
  <si>
    <t>POLICLINICA MATURIN, S.A.</t>
  </si>
  <si>
    <t>CENTRO MEDICO QUIRURGICO LA FE, C.A.</t>
  </si>
  <si>
    <t>CLINICA CEMELL</t>
  </si>
  <si>
    <t>CLINICA ORIENTE, C.A.</t>
  </si>
  <si>
    <t>CLINICA DE ESPECIALIDADES, C.A.</t>
  </si>
  <si>
    <t>POLICLINICA CARUPANO, C.A.</t>
  </si>
  <si>
    <t>CENTRO CLINICO SAN CRISTOBAL HOSPITAL PRIVADO, C.A.</t>
  </si>
  <si>
    <t>CENTRO DE CIRUGIA SAN SEBASTIAN, C.A.</t>
  </si>
  <si>
    <t>HOSPITAL MATERNO INFANTIL LOS ANDES C.A.</t>
  </si>
  <si>
    <t>CLÍNICA EL CARMEN, C.A.</t>
  </si>
  <si>
    <t>CENTRO MEDICO LA COLONIA, C.A.</t>
  </si>
  <si>
    <t>CENTRO MEDICO RUBIO, C.A.</t>
  </si>
  <si>
    <t>ARIBRASCA, C.A.</t>
  </si>
  <si>
    <t>CENTRO CLINICO LOS OLIVOS, C.A.</t>
  </si>
  <si>
    <t>CENTRO CLINICO MATERNO PEDIATRICO ZULIA, C.A.</t>
  </si>
  <si>
    <t>CENTRO MEDICO DE OCCIDENTE, C.A.</t>
  </si>
  <si>
    <t>CENTRO MEDICO DOCENTE PARAISO, C.A.</t>
  </si>
  <si>
    <t>HOSPITALIZACION FALCON, S.A.</t>
  </si>
  <si>
    <t>CENTRO MEDICO DE CABIMAS, S.A.</t>
  </si>
  <si>
    <t>HOSPITAL EL ROSARIO, C.A.</t>
  </si>
  <si>
    <t>OBSERVACIONES</t>
  </si>
  <si>
    <t>ASOCIACION CIVIL CUIDASALUD</t>
  </si>
  <si>
    <t>CLINICA CANTAURA, C.A.</t>
  </si>
  <si>
    <t>POLICLINICA DEL SUR, C.A.</t>
  </si>
  <si>
    <t>CENTRO CLINICO PARIAGUAN CA</t>
  </si>
  <si>
    <t>CENTRO OFTALMOLOGICO SALUD VISUAL, C.A.</t>
  </si>
  <si>
    <t>POLICLINICA SANTA ANA C A</t>
  </si>
  <si>
    <t>INST.CARDIOVASCULAR DE GUAYANA, C.A</t>
  </si>
  <si>
    <t>CLINICA VAN PRAAG, C.A.</t>
  </si>
  <si>
    <t>MATERNIDAD Y CENTRO PEDIATRICO SANTA MARIA, C.A.</t>
  </si>
  <si>
    <t>CENTRO CLINICO LA COROMOTO, C.A.</t>
  </si>
  <si>
    <t>BRIGIDA MARQUEZ DE SOTO</t>
  </si>
  <si>
    <t>CENTRO MEDICO LA GUADALUPE C.A</t>
  </si>
  <si>
    <t>CLINICA FALCON, C.A.</t>
  </si>
  <si>
    <t>POLICLINICA DEL LLANO, C.A.</t>
  </si>
  <si>
    <t>CLINICA SANTA FE, C.A.</t>
  </si>
  <si>
    <t>HOSPITAL CLINICO LOYOLA S.A.</t>
  </si>
  <si>
    <t>MATERNIDAD EL ANGEL</t>
  </si>
  <si>
    <t>SALUD VISUAL MARGARITA, C.A</t>
  </si>
  <si>
    <t>CENTRO MEDICO SAN MIGUEL ARCANGEL, CA</t>
  </si>
  <si>
    <t>CLINICA CARDIOLOGICA, C.A.</t>
  </si>
  <si>
    <t>HOSPITAL CLINICO DEL ESTE C.A.</t>
  </si>
  <si>
    <t>CENTRO MEDICO QUIRURGICO DR. PLATA C.A.)</t>
  </si>
  <si>
    <t>CLINICA PADRE TORRES, C.A.</t>
  </si>
  <si>
    <t>CENTRO CLINICO SANTA MARIA, S A</t>
  </si>
  <si>
    <t>CENTRO MEDICO MACHIQUES C.A.</t>
  </si>
  <si>
    <t xml:space="preserve"> SUSALUD, C.A</t>
  </si>
  <si>
    <t>INVERSIONES MEDICAS DE VENEZUELA MRK 2011,C.A</t>
  </si>
  <si>
    <t xml:space="preserve"> (SOLO CASOS ELECTIVOS)</t>
  </si>
  <si>
    <t>(SOLO OFTALMOLOGIA POR CARTA AVAL)</t>
  </si>
  <si>
    <t xml:space="preserve"> (SOLO CARTAS AVALES  -  NO ATIENDE EMERGENCIAS)</t>
  </si>
  <si>
    <t xml:space="preserve"> (SOLO ATENCION CARDIOLOGICA)</t>
  </si>
  <si>
    <t>(SOLO ATENCION CARDIOLOGICA)</t>
  </si>
  <si>
    <t>RED DE CLINICAS SEGUROS UNIVERSITAS</t>
  </si>
  <si>
    <t>EDO. COJEDES</t>
  </si>
  <si>
    <t>EDO. TRUJILLO</t>
  </si>
  <si>
    <t>RED DE APS SEGUROS UNIVERSITAS</t>
  </si>
  <si>
    <t>RED DE SERVICIO COMPLEMENTARIO SEGUROS UNIVERSITAS</t>
  </si>
  <si>
    <t>UNIDAD MEDC.-QUIRURGICA GRAL ANDINA UGA , C.A.</t>
  </si>
  <si>
    <t>CENTRO MEDICO BOCONO C.A</t>
  </si>
  <si>
    <t>HOSPITAL CLINICA SAN CENTRO OFTALMOLOGICO DE ESTUDIOS ESPECIALES SAN VICENTE DE PAUL, C.A</t>
  </si>
  <si>
    <t>AUDIO SERVICE THE EAR, C.A.</t>
  </si>
  <si>
    <t>EQUISA</t>
  </si>
  <si>
    <t>BIOTEMCA BIOTECNOLOGIA ORTOPROTESICAS BIOTECPRO, C.A MEDICA, C.A.</t>
  </si>
  <si>
    <t>ELEBORADO POR:</t>
  </si>
  <si>
    <t>GERENCIA CORPORATIVA DE PROVEEDORES</t>
  </si>
  <si>
    <t>Nº de Clinicas</t>
  </si>
  <si>
    <t>ESTADO</t>
  </si>
  <si>
    <t xml:space="preserve"> (SOLO CASOS ELECTIVOS Y RADIOTERAPIAS)</t>
  </si>
  <si>
    <t>FECHA DE AFILIACION</t>
  </si>
  <si>
    <t>POLICLINICA TRUJILLO C.A</t>
  </si>
  <si>
    <t>J313756962</t>
  </si>
  <si>
    <t>J002439912</t>
  </si>
  <si>
    <t>J003105813</t>
  </si>
  <si>
    <t>AV. ARTURO MICHELENA ESQ. REINALDO JHAN Y SIMON PLANAS, SANTA MONICA</t>
  </si>
  <si>
    <t>J309094327</t>
  </si>
  <si>
    <t>J304734581</t>
  </si>
  <si>
    <t>J314898981</t>
  </si>
  <si>
    <t>COOP. CENTRO MATERNO ROJAS ESPINAL, R.L.</t>
  </si>
  <si>
    <t>AV. APURE CON AV. CARONI EDF. GARILLANO, VALLE ABAJO</t>
  </si>
  <si>
    <t>J000063265</t>
  </si>
  <si>
    <t>J003163244</t>
  </si>
  <si>
    <t>AV. LIBERTADOR, CONJUNTO RESIDENCIAL JARDIN BELLO CAMPO, (FTE SAMBIL) PB</t>
  </si>
  <si>
    <t>J000585512</t>
  </si>
  <si>
    <t>J309549570</t>
  </si>
  <si>
    <t>J116828-1</t>
  </si>
  <si>
    <t>J001065652</t>
  </si>
  <si>
    <t>J29843608-5</t>
  </si>
  <si>
    <t>J30322195-5</t>
  </si>
  <si>
    <t>J001696091</t>
  </si>
  <si>
    <t>J303905846</t>
  </si>
  <si>
    <t>J002434376</t>
  </si>
  <si>
    <t>AV. SAN JUAN BOSCO C/  6TA. TRANSVERSAL</t>
  </si>
  <si>
    <t>J303580416</t>
  </si>
  <si>
    <t>J001207228</t>
  </si>
  <si>
    <t>AV. JORGE WASHINGTON CON AV. MARIANO MONTILLA, SAN BERNARDINO</t>
  </si>
  <si>
    <t>J315571510</t>
  </si>
  <si>
    <t>J303068219</t>
  </si>
  <si>
    <t>J000069310</t>
  </si>
  <si>
    <t>J000683778</t>
  </si>
  <si>
    <t>J000680027</t>
  </si>
  <si>
    <t>J306529489</t>
  </si>
  <si>
    <t>J308725137</t>
  </si>
  <si>
    <t>J001074945</t>
  </si>
  <si>
    <t>J000188777</t>
  </si>
  <si>
    <t>J305299927</t>
  </si>
  <si>
    <t>HOSPITAL SAN JUAN DE DIOS</t>
  </si>
  <si>
    <t>AV. SAN JUAN DE DIOS, COLINAS DE VALLE ARRIBA</t>
  </si>
  <si>
    <t>J000003890</t>
  </si>
  <si>
    <t>J000199884</t>
  </si>
  <si>
    <t>AV. CAJIGAL NO. 40, SAN BERNARDINO</t>
  </si>
  <si>
    <t>J000199655</t>
  </si>
  <si>
    <t>J304392796</t>
  </si>
  <si>
    <t>J000578222</t>
  </si>
  <si>
    <t>J29883222-3</t>
  </si>
  <si>
    <t>J296702144</t>
  </si>
  <si>
    <t>AV. PAEZ CRUCE CON CALLEJON LOYOLA, EL PARAISO</t>
  </si>
  <si>
    <t>J301620500</t>
  </si>
  <si>
    <t>J000297878</t>
  </si>
  <si>
    <t>AV. CAJIGAL CRUCE CON AV. PANTEON, SAN BERNARDINO</t>
  </si>
  <si>
    <t>J000297908</t>
  </si>
  <si>
    <t>J001370510</t>
  </si>
  <si>
    <t>MEDICOS UNIDOS LOS JABILLOS C A (POLICLINICA MENDEZ GIMON)</t>
  </si>
  <si>
    <t>J000698988</t>
  </si>
  <si>
    <t>J296818436</t>
  </si>
  <si>
    <t>J293958717</t>
  </si>
  <si>
    <t>AV. TERESA DR LA PARRA C/C RAMON JOSE JIMENEZ, SANTA MONICA</t>
  </si>
  <si>
    <t>J306628282</t>
  </si>
  <si>
    <t>J309335723</t>
  </si>
  <si>
    <t>J302867282</t>
  </si>
  <si>
    <t>J002295147</t>
  </si>
  <si>
    <t>J002990058</t>
  </si>
  <si>
    <t>J30324242-1</t>
  </si>
  <si>
    <t>J002594942</t>
  </si>
  <si>
    <t>J302296730</t>
  </si>
  <si>
    <t>J309097911</t>
  </si>
  <si>
    <t>J307990805</t>
  </si>
  <si>
    <t>CENTRO MEDICO DR PEDRO J ZERPA C.A</t>
  </si>
  <si>
    <t>J80247639</t>
  </si>
  <si>
    <t>J301263634</t>
  </si>
  <si>
    <t>J080014898</t>
  </si>
  <si>
    <t>AV. LCDO. DIEGO BAUTISTA URBANEJA, EDF. CENTRO MEDICO ANZOATAEGUI, LECHERIAS</t>
  </si>
  <si>
    <t>J30478611-5</t>
  </si>
  <si>
    <t>J080037863</t>
  </si>
  <si>
    <t>J301207629</t>
  </si>
  <si>
    <t>J306086323</t>
  </si>
  <si>
    <t>J080200861</t>
  </si>
  <si>
    <t>AV. 5 DE JULIO CRUCE CON CALLE ARISMENDI, NO. 40, PUERTO LA CRUZ</t>
  </si>
  <si>
    <t>J29405899-0</t>
  </si>
  <si>
    <t>J30172195-0</t>
  </si>
  <si>
    <t>J080000765</t>
  </si>
  <si>
    <t>J30751623-2</t>
  </si>
  <si>
    <t>CALLE JUNIN NO. 11-98, ANACO</t>
  </si>
  <si>
    <t>J8000776-0</t>
  </si>
  <si>
    <t>J305396442</t>
  </si>
  <si>
    <t>J080049977</t>
  </si>
  <si>
    <t>J306114467</t>
  </si>
  <si>
    <t xml:space="preserve">AV. PPAL. LAS MERCEDES, URB. EL PALOMAR, SAN JOSE DE GUANIPA </t>
  </si>
  <si>
    <t>J310906289</t>
  </si>
  <si>
    <t xml:space="preserve">J306761551     </t>
  </si>
  <si>
    <t>J8029204-9</t>
  </si>
  <si>
    <t>J314042106</t>
  </si>
  <si>
    <t>J080271696</t>
  </si>
  <si>
    <t>J309801694</t>
  </si>
  <si>
    <t>J30465075-2</t>
  </si>
  <si>
    <t>J302487072</t>
  </si>
  <si>
    <t>POLICLINICO JOSE MARIA VARGAS</t>
  </si>
  <si>
    <t>J304585713</t>
  </si>
  <si>
    <t>J294805221</t>
  </si>
  <si>
    <t>AV. JOSE MARIA VARGAS NO. 19A, LA FLORESTA (A DOS CUADRAS DEL HOSPITAL CENTRAL)</t>
  </si>
  <si>
    <t>J075567021</t>
  </si>
  <si>
    <t>J075121503</t>
  </si>
  <si>
    <t>J000069182</t>
  </si>
  <si>
    <t>J30849577-8</t>
  </si>
  <si>
    <t>CLINICA DE OJOS ARAGUA, C.A.</t>
  </si>
  <si>
    <t>J29778920-0</t>
  </si>
  <si>
    <t>J313941409</t>
  </si>
  <si>
    <t>J307532777</t>
  </si>
  <si>
    <t>J075590007</t>
  </si>
  <si>
    <t>J300995070</t>
  </si>
  <si>
    <t>J075102525</t>
  </si>
  <si>
    <t>J30224097-2</t>
  </si>
  <si>
    <t>J075062191</t>
  </si>
  <si>
    <t>J30668039-0</t>
  </si>
  <si>
    <t>J7584166-2</t>
  </si>
  <si>
    <t>URB. BOLIVAR, CALLE JUAN VICENTE BOLIVAR CRUCE CON CALLE GARCIA LESENA, EDF. HOSPITAL DE CLINCIAS ARAGUA, LA VICTORIA</t>
  </si>
  <si>
    <t>J7580662-0</t>
  </si>
  <si>
    <t>J075149653</t>
  </si>
  <si>
    <t>CALLEJON 3, SECTOR LOS COLORADITOS, VILLA DE CURA</t>
  </si>
  <si>
    <t>J9021135-7</t>
  </si>
  <si>
    <t>J9009835-6</t>
  </si>
  <si>
    <t>J075004590</t>
  </si>
  <si>
    <t>J30483909-0</t>
  </si>
  <si>
    <t>J29950708-3</t>
  </si>
  <si>
    <t>J30918405-9</t>
  </si>
  <si>
    <t>J095049760</t>
  </si>
  <si>
    <t>J0310745676</t>
  </si>
  <si>
    <t>J30235691-1</t>
  </si>
  <si>
    <t>J950089803</t>
  </si>
  <si>
    <t>J303433782</t>
  </si>
  <si>
    <t>J009500662-0</t>
  </si>
  <si>
    <t>J9511437-6</t>
  </si>
  <si>
    <t>CALLE LICCIONI, FRENTE AL PARQUE EL JOBO, EL CALLAO</t>
  </si>
  <si>
    <t>J095134318</t>
  </si>
  <si>
    <t>J30975820-9</t>
  </si>
  <si>
    <t>J296040320</t>
  </si>
  <si>
    <t>J080001877</t>
  </si>
  <si>
    <t>J080018494</t>
  </si>
  <si>
    <t>J30211264-8</t>
  </si>
  <si>
    <t>J305537712</t>
  </si>
  <si>
    <t>J300437213</t>
  </si>
  <si>
    <t>J301720296</t>
  </si>
  <si>
    <t>J312258870</t>
  </si>
  <si>
    <t>J095090949</t>
  </si>
  <si>
    <t>J312456493</t>
  </si>
  <si>
    <t>J9512293-0</t>
  </si>
  <si>
    <t>J30506791-0</t>
  </si>
  <si>
    <t>J30874043-8</t>
  </si>
  <si>
    <t>J31209978-0</t>
  </si>
  <si>
    <t>J075490959</t>
  </si>
  <si>
    <t>J7508129-3</t>
  </si>
  <si>
    <t>J31139321-8</t>
  </si>
  <si>
    <t>J000129096</t>
  </si>
  <si>
    <t>J308212431</t>
  </si>
  <si>
    <t>SECTOR SAN JOSE DE TARBES, AV. SAN JOSE DE TARBES, CENTRO COMERCIAL PROFESIONAL PASEO TARBES</t>
  </si>
  <si>
    <t>J30359171-0</t>
  </si>
  <si>
    <t>J31179764-5</t>
  </si>
  <si>
    <t>CLINICA DOCENTE LOS JARALES, C.A.</t>
  </si>
  <si>
    <t>AV. EL PARQUE, C/C ARTERIAL 31, URB. LOS JARALES, MUNICIPIO SAN DIEGO</t>
  </si>
  <si>
    <t>J7547575-5</t>
  </si>
  <si>
    <t>J301041313</t>
  </si>
  <si>
    <t>J7583383-0</t>
  </si>
  <si>
    <t>CRUZ ROJA VENEZOLANA SECCIONAL CARABOBO VALENCIA</t>
  </si>
  <si>
    <t>J075468635</t>
  </si>
  <si>
    <t>J30435494-0</t>
  </si>
  <si>
    <t>J075855396</t>
  </si>
  <si>
    <t>J30071476-4</t>
  </si>
  <si>
    <t>J30319779-5</t>
  </si>
  <si>
    <t>J07530528-0</t>
  </si>
  <si>
    <t>J075060334</t>
  </si>
  <si>
    <t>J312166533</t>
  </si>
  <si>
    <t>J30425739-2</t>
  </si>
  <si>
    <t>J31484336-2</t>
  </si>
  <si>
    <t>J31152695</t>
  </si>
  <si>
    <t>AV. INTERCOMUNAL DON JULIO CENTENO, ENTRE URB. EL MORRO II Y CC FIN DE SIGLO, SAN DIEGO</t>
  </si>
  <si>
    <t>BEJUMA</t>
  </si>
  <si>
    <t>J29629389-9</t>
  </si>
  <si>
    <t>AV. LOS FUNDADORESC/C CALLE F CASA NO. B, URB. EL ROCIO, BEJUMA</t>
  </si>
  <si>
    <t>J31251116-8</t>
  </si>
  <si>
    <t>CALLE URDANETA C/C LOS FUNDADORES AL LADO DE CANTV, BEJUMA</t>
  </si>
  <si>
    <t>J7539653-7</t>
  </si>
  <si>
    <t>POLICLINICO BEJUMA, C.A.</t>
  </si>
  <si>
    <t>CALLE AGUSTIN BETANCOURD, EDF. POLICLINICO BEJUMA, SECTOR EL ROSCIO, BEJUMA</t>
  </si>
  <si>
    <t>J075504712</t>
  </si>
  <si>
    <t>VIA VIGIRIMA SECTOR LA EMBOSCADA A 100 MTS. DE LA ENCRUCIJADA DE YAGUA, AL LADO DEL COLEGIO LOS PINOS</t>
  </si>
  <si>
    <t>J30970239-4</t>
  </si>
  <si>
    <t>J7581338-3</t>
  </si>
  <si>
    <t>J304685386</t>
  </si>
  <si>
    <t>J30106771-1</t>
  </si>
  <si>
    <t>J30166120-6</t>
  </si>
  <si>
    <t>J300841197</t>
  </si>
  <si>
    <t>AV. JUAN JOSE FLORES CON CALLE 46, RANCHO GRANDE, PUERTO CABELLO</t>
  </si>
  <si>
    <t>J40147022-0</t>
  </si>
  <si>
    <t>J30490267-0</t>
  </si>
  <si>
    <t>J300732738</t>
  </si>
  <si>
    <t>J31106582-2</t>
  </si>
  <si>
    <t>J310326134</t>
  </si>
  <si>
    <t>J305557063</t>
  </si>
  <si>
    <t>HOSPITAL CLINICA COJEDES, C.A</t>
  </si>
  <si>
    <t>AV. 5 DE JULIO, DIAGONAL A LA FARMACIA 5 DE JULIO, SALIDA HACIA SAN CARLOS</t>
  </si>
  <si>
    <t>J095055027</t>
  </si>
  <si>
    <t>CALLE JUNIN, URB. LEONARDO RUIZ PINEDA, TUCUPITA</t>
  </si>
  <si>
    <t>J095107116</t>
  </si>
  <si>
    <t>URB. LEONARDO RUIZ PINEDA, 'AV. GUASIMA CON JACINTO LARA, EDF. PODELCA</t>
  </si>
  <si>
    <t>J070066554</t>
  </si>
  <si>
    <t>CLINICA SAN JUAN BOSCO</t>
  </si>
  <si>
    <t>J29995628-7</t>
  </si>
  <si>
    <t>J30499850-3</t>
  </si>
  <si>
    <t>J085271155</t>
  </si>
  <si>
    <t>AV. LOS MEDANOS, FRENTE AL TERMINAL DE PASAJEROS</t>
  </si>
  <si>
    <t>J30968461-2</t>
  </si>
  <si>
    <t>AV. MIRANDA QTA. CHALITA, SECTOR PANTANO ABAJO</t>
  </si>
  <si>
    <t>J31372919-1</t>
  </si>
  <si>
    <t>PUNTO FIJO</t>
  </si>
  <si>
    <t>J304616716</t>
  </si>
  <si>
    <t>AV. JACINTO LARA, CALLE ESTEBAN SMITH MONZON</t>
  </si>
  <si>
    <t>J070025450</t>
  </si>
  <si>
    <t>AV. PANAMA ENTRE CALLE GARCES Y MARIÑO, PUNTO FIJO</t>
  </si>
  <si>
    <t>J085086927</t>
  </si>
  <si>
    <t>J085075151</t>
  </si>
  <si>
    <t>CALLE COMERCIO, CAJA DE AGUA, PUNTO FIJO</t>
  </si>
  <si>
    <t>J30562623-5</t>
  </si>
  <si>
    <t>SAN JUAN DE LOS MORROS</t>
  </si>
  <si>
    <t>J6004631-9</t>
  </si>
  <si>
    <t>AV. BOLIVAR NO. 65, SAN JUAN DE LOS MORROS</t>
  </si>
  <si>
    <t>J060012716</t>
  </si>
  <si>
    <t>POLICLINICA SAN JUAN, S.A.</t>
  </si>
  <si>
    <t>J060048028</t>
  </si>
  <si>
    <t>J060020255</t>
  </si>
  <si>
    <t>J313713406</t>
  </si>
  <si>
    <t>J30016321-0</t>
  </si>
  <si>
    <t>J30009697-1</t>
  </si>
  <si>
    <t>J30634683-0</t>
  </si>
  <si>
    <t>J003191680</t>
  </si>
  <si>
    <t>CALLE PEGA PAJARO, SECTOR LA FLORIDA, ZARAZA</t>
  </si>
  <si>
    <t>J40305804-0</t>
  </si>
  <si>
    <t>CALLE BARCELONA, ENTRE CALLE JUNIN Y EL ROBLE, ZARAZA</t>
  </si>
  <si>
    <t>J30191767-7</t>
  </si>
  <si>
    <t>J314890611</t>
  </si>
  <si>
    <t>J307431784</t>
  </si>
  <si>
    <t>J8506100-2</t>
  </si>
  <si>
    <t>J8518644-1</t>
  </si>
  <si>
    <t>J8500029-1</t>
  </si>
  <si>
    <t>J31308249-0</t>
  </si>
  <si>
    <t>J000199825</t>
  </si>
  <si>
    <t>J316629180</t>
  </si>
  <si>
    <t>CLINICA DE OJOS DIAZ IBARRA</t>
  </si>
  <si>
    <t>J8523409-8</t>
  </si>
  <si>
    <t>J075013387</t>
  </si>
  <si>
    <t>J300898172</t>
  </si>
  <si>
    <t>J030237725</t>
  </si>
  <si>
    <t>J30355646-9</t>
  </si>
  <si>
    <t>J000297860</t>
  </si>
  <si>
    <t>J030869819-9</t>
  </si>
  <si>
    <t>POLICLINICA SAN JAVIER DEL ARCA, C.A.</t>
  </si>
  <si>
    <t>J31432039-4</t>
  </si>
  <si>
    <t>J304160518</t>
  </si>
  <si>
    <t>J85111905</t>
  </si>
  <si>
    <t>J085048790</t>
  </si>
  <si>
    <t>J3006941631</t>
  </si>
  <si>
    <t>J090269835</t>
  </si>
  <si>
    <t>J300801233</t>
  </si>
  <si>
    <t>J312744707</t>
  </si>
  <si>
    <t>J40043680-0</t>
  </si>
  <si>
    <t>J090261354</t>
  </si>
  <si>
    <t>EJIDO</t>
  </si>
  <si>
    <t>J090084118</t>
  </si>
  <si>
    <t>CLINICA EJIDO C A</t>
  </si>
  <si>
    <t>AV. BOLIVAR, N° 74, URB PLAZA BOLIVAR, EJIDO</t>
  </si>
  <si>
    <t>J305135169</t>
  </si>
  <si>
    <t>AV. DON PEPE ROJAS</t>
  </si>
  <si>
    <t>J311808639</t>
  </si>
  <si>
    <t>J301897064</t>
  </si>
  <si>
    <t>FINAL CALLE GUAICAIPURO SECTOR PUNTA BRAVA CALLEJON ALMENAR, LOS TEQUES</t>
  </si>
  <si>
    <t>J310434077</t>
  </si>
  <si>
    <t>J003101427</t>
  </si>
  <si>
    <t>J301635981</t>
  </si>
  <si>
    <t>J313729191</t>
  </si>
  <si>
    <t>J312222280</t>
  </si>
  <si>
    <t>J304333072</t>
  </si>
  <si>
    <t>J303028225</t>
  </si>
  <si>
    <t>CENTRO CLINICO ROJAS ESPINAL GUATIRE, C.A.</t>
  </si>
  <si>
    <t>J347270-0</t>
  </si>
  <si>
    <t>J303804691</t>
  </si>
  <si>
    <t>J300112179</t>
  </si>
  <si>
    <t>J30807026-2</t>
  </si>
  <si>
    <t>J298599359</t>
  </si>
  <si>
    <t>J322136-8</t>
  </si>
  <si>
    <t>J003390488</t>
  </si>
  <si>
    <t>J002943157</t>
  </si>
  <si>
    <t>J003232750</t>
  </si>
  <si>
    <t>J001289950</t>
  </si>
  <si>
    <t>J30649144-9</t>
  </si>
  <si>
    <t>CALLE JOSE MARIA CERREÑO, EDF. LA CANDELARIA, PISO 1, CUA</t>
  </si>
  <si>
    <t>J8002352-8</t>
  </si>
  <si>
    <t>J31381177-7</t>
  </si>
  <si>
    <t>J30370701-7</t>
  </si>
  <si>
    <t>J29867661-2</t>
  </si>
  <si>
    <t>J30495243-0</t>
  </si>
  <si>
    <t>J31691366-0</t>
  </si>
  <si>
    <t>CALLE DR. JOSE MARIA VARGAS EDIF. IMEVECA SECTI SECTOR GUANIPA A  200MTS. COLEGIO MEDICO, MATURIN</t>
  </si>
  <si>
    <t>J080176740</t>
  </si>
  <si>
    <t>J30620569-1</t>
  </si>
  <si>
    <t>J301263839</t>
  </si>
  <si>
    <t>J307416327</t>
  </si>
  <si>
    <t>CLINICA SAN JOAQUIN, C.A.</t>
  </si>
  <si>
    <t>J31017185-8</t>
  </si>
  <si>
    <t>AV. RAFAEL TOVAR VIA EL VALLE DEL ESPIRITU SANTO SECTOR CONUCO VIEJO</t>
  </si>
  <si>
    <t>J065070633</t>
  </si>
  <si>
    <t>URB. JORGE COLL,  AV. JOVITO VILLALBA</t>
  </si>
  <si>
    <t>J302633290</t>
  </si>
  <si>
    <t>INVERSIONES 7495, CLINICA JUANGRIEGO, C.A</t>
  </si>
  <si>
    <t xml:space="preserve">SEGUNDA TRANVERSAL SECTOR LAGUNA HONDA, EDF CLINICA JUAN GRIEGO, </t>
  </si>
  <si>
    <t>J29774487-8</t>
  </si>
  <si>
    <t>J308677507</t>
  </si>
  <si>
    <t>J299215309</t>
  </si>
  <si>
    <t>J306634789</t>
  </si>
  <si>
    <t>J302402212</t>
  </si>
  <si>
    <t>J302711649</t>
  </si>
  <si>
    <t>J85260145</t>
  </si>
  <si>
    <t>J085258310</t>
  </si>
  <si>
    <t>J30339516-3</t>
  </si>
  <si>
    <t>J29438457-9</t>
  </si>
  <si>
    <t>AV. 36B CON AV. 13 DE JUNIO NO. 1, SECTOR REJAS DE GUANARE, PARROQUIA LA PAZ, ACARIGUA</t>
  </si>
  <si>
    <t>J308524158</t>
  </si>
  <si>
    <t>CLINICA SAN JOSE, C.A.</t>
  </si>
  <si>
    <t xml:space="preserve">AV. LAS LAGRIMASCON AV. 28, EDF. CLINICA SAN JOSE, ARAURE </t>
  </si>
  <si>
    <t>J31063362-2</t>
  </si>
  <si>
    <t>J310095230</t>
  </si>
  <si>
    <t>J30505119-4</t>
  </si>
  <si>
    <t>J080067401</t>
  </si>
  <si>
    <t>CLINICA JOSEFINA DE FIGUERA, C.A.</t>
  </si>
  <si>
    <t>J080055128</t>
  </si>
  <si>
    <t>J307202769</t>
  </si>
  <si>
    <t>J8018823-3</t>
  </si>
  <si>
    <t xml:space="preserve"> J080019644</t>
  </si>
  <si>
    <t>J080312244</t>
  </si>
  <si>
    <t>J090080171</t>
  </si>
  <si>
    <t>J090314814</t>
  </si>
  <si>
    <t>J9006126-6</t>
  </si>
  <si>
    <t>J9008516-5</t>
  </si>
  <si>
    <t>J309938649</t>
  </si>
  <si>
    <t>J304391722</t>
  </si>
  <si>
    <t>AV. LOS AGUSTINOS, CONJUNTO RESIDENCIAL PAMILLA NO. 1</t>
  </si>
  <si>
    <t>J305819297</t>
  </si>
  <si>
    <t>J308776246</t>
  </si>
  <si>
    <t>J31506357-3</t>
  </si>
  <si>
    <t>J090142967</t>
  </si>
  <si>
    <t>J30134248-8</t>
  </si>
  <si>
    <t>J31568347-4</t>
  </si>
  <si>
    <t>J30398123-2</t>
  </si>
  <si>
    <t>J090017461</t>
  </si>
  <si>
    <t>J31373128-5</t>
  </si>
  <si>
    <t>CARRERA 7, EDF. CEE NO. 6-74, SAN JUAN DE COLON</t>
  </si>
  <si>
    <t>J300885895</t>
  </si>
  <si>
    <t xml:space="preserve">CALLE 6 NO. 3-46, SAN JUAN DE COLON </t>
  </si>
  <si>
    <t>J300761339</t>
  </si>
  <si>
    <t>CENTRO CLINICO DR JOSE GREGORIO HERNANDEZ C A</t>
  </si>
  <si>
    <t>J30758379-7</t>
  </si>
  <si>
    <t>J31213515-8</t>
  </si>
  <si>
    <t>J090389970</t>
  </si>
  <si>
    <t>J090104623</t>
  </si>
  <si>
    <t>CALLE NO. 10, No. 2-30, LA VICTORIA, PARTE BAJA RUBIO</t>
  </si>
  <si>
    <t>J090091882</t>
  </si>
  <si>
    <t>J070041218</t>
  </si>
  <si>
    <t>CENTRO CLINICO MARIA EDELMIRA ARAUJO, S.A.</t>
  </si>
  <si>
    <t>AV. 10 CON CALLE 13, EDF. CENTRO CLINICO MARIA EDELMIRA ARAUJO, SECTOR CENTRO VALERA</t>
  </si>
  <si>
    <t>J311051287</t>
  </si>
  <si>
    <t>J306783156</t>
  </si>
  <si>
    <t>CALLE CANDELARIA NO. 051, SECTOR EL CENTRO, TRUJILLO</t>
  </si>
  <si>
    <t>J039594117</t>
  </si>
  <si>
    <t>J31601340-5</t>
  </si>
  <si>
    <t>J90314245</t>
  </si>
  <si>
    <t>CALLE ANDRES BELLO ENTRE AV. INDEPENDENCIA Y 5 DE JULIO</t>
  </si>
  <si>
    <t>J31618862-0</t>
  </si>
  <si>
    <t>A.C. HOSPITAL SAN JOSE DE LAS HERMANITAS DE LOS POBRES</t>
  </si>
  <si>
    <t>J288247-6</t>
  </si>
  <si>
    <t>J31666294-2</t>
  </si>
  <si>
    <t>AV. EL EJERCITO, PISO 3C, CATIA LA MAR</t>
  </si>
  <si>
    <t>J31228694-6</t>
  </si>
  <si>
    <t>J305041288</t>
  </si>
  <si>
    <t>J300682730</t>
  </si>
  <si>
    <t>CLINICA DE OJOS SAN FELIPE C.A.</t>
  </si>
  <si>
    <t>J31153182-3</t>
  </si>
  <si>
    <t>J303729134</t>
  </si>
  <si>
    <t>J30019902-9</t>
  </si>
  <si>
    <t>J302181399</t>
  </si>
  <si>
    <t>J30269076-5</t>
  </si>
  <si>
    <t>CENTRO DE CIRUGIA AMBULATORIA MADRE MARIA DE SAN JOSE, C.A.</t>
  </si>
  <si>
    <t>J301455100</t>
  </si>
  <si>
    <t>J070318406</t>
  </si>
  <si>
    <t>J070100354</t>
  </si>
  <si>
    <t>J070003359</t>
  </si>
  <si>
    <t>J7033053-8</t>
  </si>
  <si>
    <t>CENTRO MEDICO DE OJOS DR. ENRIQUE PIÑERUA, C.A.</t>
  </si>
  <si>
    <t>J070003367</t>
  </si>
  <si>
    <t>CALLE J NO. 05-06 SECTOR 18 DE OCTUBRE</t>
  </si>
  <si>
    <t>J7004398-9</t>
  </si>
  <si>
    <t>INSTITUTO DE OJOS, C.A.</t>
  </si>
  <si>
    <t>www.clinicadeoJos.com.ve</t>
  </si>
  <si>
    <t>J307550694</t>
  </si>
  <si>
    <t>J304448414</t>
  </si>
  <si>
    <t>J070133082</t>
  </si>
  <si>
    <t>J070502916</t>
  </si>
  <si>
    <t>J30935811-1</t>
  </si>
  <si>
    <t>J070068604</t>
  </si>
  <si>
    <t>J314990292</t>
  </si>
  <si>
    <t>J7001535-7</t>
  </si>
  <si>
    <t>J7009968-2</t>
  </si>
  <si>
    <t>SECTOR TRUJILLO C/ESTRELLA DE ORO Y VARGAS, COMPLEJO SAN JOSE</t>
  </si>
  <si>
    <t>J070003340</t>
  </si>
  <si>
    <t>J070289520</t>
  </si>
  <si>
    <t>CIUDAD OJEDA</t>
  </si>
  <si>
    <t>J30295444-4</t>
  </si>
  <si>
    <t>J305221367</t>
  </si>
  <si>
    <t>LA VILLA DEL ROSARIO DE PERIJA</t>
  </si>
  <si>
    <t>J70402881</t>
  </si>
  <si>
    <t>J30178609-2</t>
  </si>
  <si>
    <t>MACHIQUE  DE PERIJA</t>
  </si>
  <si>
    <t>CALLE JUNIN, ENTRE AV. ARIMPIA Y JOVINIANO SANCHEZ, MACHIQUE DE PERIJA</t>
  </si>
  <si>
    <t>J313410837</t>
  </si>
  <si>
    <t>AV. SANTA TERESA LOCAL 161, SECTOR CASCO CENTRAL MACHIQUES DE PERIJA</t>
  </si>
  <si>
    <t>J29518192-2</t>
  </si>
  <si>
    <t>CALLE STA. TERESA, DIAGONAL AL DPTO. DE LA REGIONAL, MACHIQUE DE PERIJA</t>
  </si>
  <si>
    <t>J31586776-1</t>
  </si>
  <si>
    <t>J301884787</t>
  </si>
  <si>
    <t>J29612898-7</t>
  </si>
  <si>
    <t>J31744370-5</t>
  </si>
  <si>
    <t>J30909432-7</t>
  </si>
  <si>
    <t>J40239179-0</t>
  </si>
  <si>
    <t>J31210605-0</t>
  </si>
  <si>
    <t>J29406992-4</t>
  </si>
  <si>
    <t>J310581-3</t>
  </si>
  <si>
    <t>J30358041-6</t>
  </si>
  <si>
    <t>J200081000-0</t>
  </si>
  <si>
    <t>J31351736-4</t>
  </si>
  <si>
    <t>J40114654-6</t>
  </si>
  <si>
    <t>J29545361-2</t>
  </si>
  <si>
    <t>J30560468-1</t>
  </si>
  <si>
    <t>J29683889-5</t>
  </si>
  <si>
    <t>J31734730-7</t>
  </si>
  <si>
    <t>J40169330-0</t>
  </si>
  <si>
    <t>J30657970-2</t>
  </si>
  <si>
    <t>J40046584-2</t>
  </si>
  <si>
    <t>AV. FRANCISCO DE MIRANDA ENTRE AV. 1 Y ANDRES BELLO, CCCENTRO PLAZA, SECTOR JARDIN, NIVEL C-3, LOCAL C3-54, LOS PALOS GRANDES</t>
  </si>
  <si>
    <t>J29807428-0</t>
  </si>
  <si>
    <t>J29395871-7</t>
  </si>
  <si>
    <t>J31149800-1</t>
  </si>
  <si>
    <t>J40171951-1</t>
  </si>
  <si>
    <t>J29823705-8</t>
  </si>
  <si>
    <t>J31242177-0</t>
  </si>
  <si>
    <t>AV. SAN JUAN BOSCO CON SECTA TRANSVERSAL, CLINICA EL AVILA, PISO 3, CONSULTORIO 314, URB. ALTAMIRA</t>
  </si>
  <si>
    <t>J30929793-7</t>
  </si>
  <si>
    <t>J40059916-4</t>
  </si>
  <si>
    <t>J30799080-5</t>
  </si>
  <si>
    <t>J31704785-0</t>
  </si>
  <si>
    <t>J30475708-5</t>
  </si>
  <si>
    <t>1RA. CALLE NORTE, CON CARRERA 11, EL TIGRE (DIAGONAL A LA PLAZA JOSE ANTONIO ANZOATEGUI)</t>
  </si>
  <si>
    <t>J30473096-9</t>
  </si>
  <si>
    <t>J30046402-4</t>
  </si>
  <si>
    <t>J29648863-0</t>
  </si>
  <si>
    <t>J31281809-3</t>
  </si>
  <si>
    <t>J40185182-7</t>
  </si>
  <si>
    <t>J30691653-9</t>
  </si>
  <si>
    <t>J31061711-2</t>
  </si>
  <si>
    <t>J40023893-5</t>
  </si>
  <si>
    <t>AV. CRUZ PAREDES CPN CALLE SAN LUIS, EDIF. EL TRIGAL, LOCAL NRO. 9, FRENTE AL PASEO LOS TRUJILLANOS</t>
  </si>
  <si>
    <t>J31104625-9</t>
  </si>
  <si>
    <t>J9504976-0</t>
  </si>
  <si>
    <t>J31115008-0</t>
  </si>
  <si>
    <t>J29534067-2</t>
  </si>
  <si>
    <t>J30670919-3</t>
  </si>
  <si>
    <t>J30483990-1</t>
  </si>
  <si>
    <t>J29627772-9</t>
  </si>
  <si>
    <t>J30712839-9</t>
  </si>
  <si>
    <t>J31351636-8</t>
  </si>
  <si>
    <t>J31625184-5</t>
  </si>
  <si>
    <t>J31626026-7</t>
  </si>
  <si>
    <t>AV. LOS ORUMOS AL LADO DEL CENTRO COMERCIAL LOS ORUMOS, FTE. RESIDENCIAS SAN JOSE,  CORO</t>
  </si>
  <si>
    <t>AV. RAFAEL VICENTE BEAUJON, PARCELAMIENTO LA FLORIDA, URB. SANTA FE, QTA. ALEJANDRA, FTE. A LA POSADA VILLA DORADA DE PARAGUANA</t>
  </si>
  <si>
    <t>ptofiJo@vesainca.com.ve</t>
  </si>
  <si>
    <t>J31045674-7</t>
  </si>
  <si>
    <t>AV. INTERCOMUNAL BARQUISIMETO CABUDARE SECTOR LOS RASTROJOS(ANTES 171)</t>
  </si>
  <si>
    <t>J31180863-9</t>
  </si>
  <si>
    <t>J31010239-2</t>
  </si>
  <si>
    <t>J30509627-9</t>
  </si>
  <si>
    <t>J40132862-0</t>
  </si>
  <si>
    <t>J40349680-3</t>
  </si>
  <si>
    <t>J29859935-9</t>
  </si>
  <si>
    <t>EDF. IMEVCA, CALLE DR. JOSE MARIA VRGAS, SECTOR JUANICO A 200 MTS.DELCOLEGIO MEDICO, MATURIN</t>
  </si>
  <si>
    <t>J31350395-9</t>
  </si>
  <si>
    <t>J29991777-0</t>
  </si>
  <si>
    <t>CENTRO MEDICO LA FE, AV. JOVITO VILLALBA, URB. JORGE COLL</t>
  </si>
  <si>
    <t>J31300549-5</t>
  </si>
  <si>
    <t>J31461779-6</t>
  </si>
  <si>
    <t>AV. MIRANDA HUMEHUCAJ, FRENTE SUPERMERCADO ARMENIA</t>
  </si>
  <si>
    <t>J30562200-0</t>
  </si>
  <si>
    <t>CARRERA 20 ENTRE CALLE 11 Y PASAJE ACUEDUCTO EDIF. JEC, P.B., OFICINA N° 1, BARRIO OBRERO</t>
  </si>
  <si>
    <t>J29596597-4</t>
  </si>
  <si>
    <t>J30692327-6</t>
  </si>
  <si>
    <t>PROLONGACION AV. 8 ENTRE CALLES 22 Y 23, QUINTA SAGRADA CORAZON DE JESUS SECTOR LAS ACACIAS</t>
  </si>
  <si>
    <t>truJillo@vesainca.com.ve</t>
  </si>
  <si>
    <t>J29784266-7</t>
  </si>
  <si>
    <t>J30353100-8</t>
  </si>
  <si>
    <t>J29908289-9</t>
  </si>
  <si>
    <t>J30880928-4</t>
  </si>
  <si>
    <t>AV. INTERCOMUNAL CON CALLE ARAGUANEY, EDF. CLINIVITAL, SECTOR BARRIO NUEVO, CIUDAD OJEDA</t>
  </si>
  <si>
    <t>J31121432-1</t>
  </si>
  <si>
    <t>J30855005-1</t>
  </si>
  <si>
    <t>J29581492-5</t>
  </si>
  <si>
    <t>J29578946-7</t>
  </si>
  <si>
    <t>URB. LOS CHAGUARAMOS, CALLE HUMBOLDT ENTRE AV. LAS CIENCIAS Y STADIUM, EDF. INST. MEDICO DR. JIMENEZ ROJAS, PISO 2</t>
  </si>
  <si>
    <t>J298494832-0</t>
  </si>
  <si>
    <t>J40139578-3</t>
  </si>
  <si>
    <t>J30698023-7</t>
  </si>
  <si>
    <t>DE JONGH, SALOMON &amp; ASOCIADOS S.C.</t>
  </si>
  <si>
    <t>J29611035-2</t>
  </si>
  <si>
    <t>J130700-1</t>
  </si>
  <si>
    <t>AV. PPAL. DE LOS CORTIJOS DE LOURDES, EDIF. CENTRO LOS CORTIJOS, PISO 2, OFIC. 26 SECTOR LOS CORTIJOS</t>
  </si>
  <si>
    <t>J31354681-0</t>
  </si>
  <si>
    <t>J29573533-2</t>
  </si>
  <si>
    <t>J30796871-0</t>
  </si>
  <si>
    <t>J30229023-6</t>
  </si>
  <si>
    <t>J30852465-4</t>
  </si>
  <si>
    <t>J29977582-7</t>
  </si>
  <si>
    <t>EQ. 16 COCHERA A PUENTE ARAUCA, EDIF. RISIDENCIAL LAS TORRES A PISO 9, APT. 9-3, URB. SAN JUAN , CARACAS</t>
  </si>
  <si>
    <t>J30715601-5</t>
  </si>
  <si>
    <t>J29958108-9</t>
  </si>
  <si>
    <t>J30957960-6</t>
  </si>
  <si>
    <t xml:space="preserve">AV. LIBERTADOR, EDIF. LIJAK, PISO 8, OFICINA 8-A. URB. LOS CAOBOS. </t>
  </si>
  <si>
    <t>J30902959-2</t>
  </si>
  <si>
    <t>J30716172-8</t>
  </si>
  <si>
    <t>J31189894-8</t>
  </si>
  <si>
    <t>J31353444-7</t>
  </si>
  <si>
    <t>J182752-8</t>
  </si>
  <si>
    <t>J29905850-5</t>
  </si>
  <si>
    <t>J29706914-3</t>
  </si>
  <si>
    <t>J31372546-3</t>
  </si>
  <si>
    <t>J40164765-0</t>
  </si>
  <si>
    <t>J30319687-0</t>
  </si>
  <si>
    <t>J31630833-2</t>
  </si>
  <si>
    <t>J30279734-9</t>
  </si>
  <si>
    <t>J29355319-9</t>
  </si>
  <si>
    <t>J30984709-0</t>
  </si>
  <si>
    <t>SEDE COLEGIO MEDICO SAN JUAN DE LOS MORROS, GUARICO</t>
  </si>
  <si>
    <t>J40097811-4</t>
  </si>
  <si>
    <t>J29561749-6</t>
  </si>
  <si>
    <t>J295550995</t>
  </si>
  <si>
    <t>AV. CAJIGAL, QTA. ANABEL NO. 35, SAN BERNARDINO</t>
  </si>
  <si>
    <t>J31724173-6</t>
  </si>
  <si>
    <t>J30435536-0</t>
  </si>
  <si>
    <t>J61881-0</t>
  </si>
  <si>
    <t>J213125-0</t>
  </si>
  <si>
    <t>J29717141-0</t>
  </si>
  <si>
    <t>J177663-0</t>
  </si>
  <si>
    <t>J346072-9</t>
  </si>
  <si>
    <t>J30537794-4</t>
  </si>
  <si>
    <t>J31323394-3</t>
  </si>
  <si>
    <t>J40060175-4</t>
  </si>
  <si>
    <t>J31362654-6</t>
  </si>
  <si>
    <t>J30143483-8</t>
  </si>
  <si>
    <t>J29579258-1</t>
  </si>
  <si>
    <t xml:space="preserve">CALLE LA JOYA, EDIF. GUAICA LOCAL  B,  URB. CHACAO. </t>
  </si>
  <si>
    <t>J8503833-7</t>
  </si>
  <si>
    <t>ESQUINA DE MIJARES A JESUITAS, TORRE BANCO DE LARA, PISO 12, ALTAGRACIA.</t>
  </si>
  <si>
    <t>J31280231-6</t>
  </si>
  <si>
    <t>J31677962-9</t>
  </si>
  <si>
    <t>URB. JORGE COLL, C.C. AQUA, CENTER PISO 1</t>
  </si>
  <si>
    <t>J302392128</t>
  </si>
  <si>
    <t xml:space="preserve">AV. 5 DE JULIO ENTRE 14 A Y 15, EDF. 5 DE JULIO, PISO 1 OFC. A8, MARACAIBO </t>
  </si>
  <si>
    <t>PREVALER MARACAY C.A.</t>
  </si>
  <si>
    <t>CENTRO CLINICO SAMAR, C.A.</t>
  </si>
  <si>
    <t>CENTRO MEDICO MARIA INMACULADA, C.A.</t>
  </si>
  <si>
    <t>CENTRO QUIRURGICO DEL NORTE</t>
  </si>
  <si>
    <t>URB. CALICANTO, CALLE LOPEZ AVELEDO, ENTRE 3RA. Y 4TA. TRANSVERSAL, TORRE CALICANTO, PISOS 3 Y 5, MARACAY</t>
  </si>
  <si>
    <t xml:space="preserve">0243-2465532 /  2144  /  7176  </t>
  </si>
  <si>
    <t>CUIDA SALUD</t>
  </si>
  <si>
    <t>CALLE CAURA, SECTOR ALTA VISTA, EDF. TORRE COLON, PISO 1, LOCAL 4, PTO. ORDAZ</t>
  </si>
  <si>
    <t>0286-9615612  /  9616962</t>
  </si>
  <si>
    <t>ATENPRISA, C.A.</t>
  </si>
  <si>
    <t>LLANO SALUD</t>
  </si>
  <si>
    <t>AV. 14 DE FEBRERO CON CALLEJON 14 DE FEBRERO LA GUZMANA, CENTRO COMERCIAL MENVER, DIAGONAL A LA PLAZA INDEPENDENCIA</t>
  </si>
  <si>
    <t>0252-4148424</t>
  </si>
  <si>
    <t>CALLE BRUZUAL NO. 12, ENTRE CALLE PAEZ Y CAMPO ELIAS, LOS GUAYOS</t>
  </si>
  <si>
    <t>0241-4121244 / 75  / 77  /               0241-8323594</t>
  </si>
  <si>
    <t>CARRERA 5TA. CON CALLE 5TA., EL COROZO, TOVAR, EDF.CLINICA ROA</t>
  </si>
  <si>
    <t>0275-8733158  /  2247</t>
  </si>
  <si>
    <t>ISAMICA</t>
  </si>
  <si>
    <t>AV. LA PAZ CASA NO. 54/52 SECTOR LAS AVENIDAS, MATURIN</t>
  </si>
  <si>
    <t>0291-6432979 / 6410648</t>
  </si>
  <si>
    <t>UNIDAD DE REHABILITACION FISIOTEP, C.A.</t>
  </si>
  <si>
    <t>SECTOR EL DESVIO, ENTRADA URB. VALLE ARRIBA, GUATIRE, C.C. DAYMAR, PB LOCAL NO. 12</t>
  </si>
  <si>
    <t>0416-6461262</t>
  </si>
  <si>
    <t>TOTAL</t>
  </si>
  <si>
    <t>J31356963-1</t>
  </si>
  <si>
    <t>ORIENTAL DE SALUD INTEGRAL NUEVA ESPARTA, C.A.</t>
  </si>
  <si>
    <t>ADMINISTRACION DE SERVICIOS DE SALUD LAS 24 HORAS, C.A.</t>
  </si>
  <si>
    <t>HOSPITAL METROPOLITANO DEL NORTE SERVICIOS MEDICOS ASISTENCIALES, C.A.</t>
  </si>
  <si>
    <t>CENTRO CORPORATIVO APS, C.A.</t>
  </si>
  <si>
    <t>AV. ESTE 2 CON ESTE 3, EDF. CLINICA BRICEÑO ROSSI, URB. LOS CAOBOS</t>
  </si>
  <si>
    <t>J29551368-2</t>
  </si>
  <si>
    <t>CENTRO DE ESPECIALIDADES MEDICAS MEDISOCIAL, CA.</t>
  </si>
  <si>
    <t>CALLE 3, URB. VISTA ALEGRE, EDF. GRUPO MED. TORRES Y ASOC.</t>
  </si>
  <si>
    <t>0212-4720560 / 3050 / 6476</t>
  </si>
  <si>
    <t>GRUPO MEDICO ROA C.A.</t>
  </si>
  <si>
    <t>J3991117-1</t>
  </si>
  <si>
    <t>CLINICA BAHSAS, ADMINISTRADORA DE SERVICIOS MEDICOS, C.A</t>
  </si>
  <si>
    <t>UNIDAD DE FISIOTERAPIA REAHABILITACION FISICA Y TERAPIA RESPIRATORIA</t>
  </si>
  <si>
    <t xml:space="preserve">AV. PRINCIPAL LA COOPERATIVA, IGLESIA SAN JUAN BAUTISTA, LOCAL 2, A UNA CUADRA DEL AMBULATORIO DEL NORTE </t>
  </si>
  <si>
    <t>0414-9442522</t>
  </si>
  <si>
    <t>fuera de Red 04-08-2014</t>
  </si>
  <si>
    <t>RED DE CLINICAS</t>
  </si>
  <si>
    <t>CONSULTORIO Y ASISTENCIA MEDICA C.A.</t>
  </si>
  <si>
    <t>ORTO-EQUIPOSMEDICOS, C.A.</t>
  </si>
  <si>
    <t>J00049120-8</t>
  </si>
  <si>
    <t>J40295200-7</t>
  </si>
  <si>
    <t>J31454111-0</t>
  </si>
  <si>
    <t>J30537581 0</t>
  </si>
  <si>
    <t>J29561728-3</t>
  </si>
  <si>
    <t>J30360041-7</t>
  </si>
  <si>
    <t>J3008796-4</t>
  </si>
  <si>
    <t>J40403373-4</t>
  </si>
  <si>
    <t>J29877430-4</t>
  </si>
  <si>
    <t>J40057278-9</t>
  </si>
  <si>
    <t>J31124545-6</t>
  </si>
  <si>
    <t>J31616356-3</t>
  </si>
  <si>
    <t>J30659426-4</t>
  </si>
  <si>
    <t>J40180044-0</t>
  </si>
  <si>
    <t>J30776072-9</t>
  </si>
  <si>
    <t>J30659426</t>
  </si>
  <si>
    <t>J29664087-4</t>
  </si>
  <si>
    <t>J31152695-1</t>
  </si>
  <si>
    <t xml:space="preserve"> J30416486-6</t>
  </si>
  <si>
    <t>J40052358-3</t>
  </si>
  <si>
    <t>RED DE CASAS COMERCIAES SEGUROS UNIVERSITAS</t>
  </si>
  <si>
    <t>J-30985857</t>
  </si>
  <si>
    <t>CORRECCION VISUAL C.A</t>
  </si>
  <si>
    <t>CASOS ELECTIVOS</t>
  </si>
  <si>
    <t>AV. INTERCOMUNAL LA TRINIDAD, EL HATILLO, EDIF. M.A.P.M., PISO 3</t>
  </si>
  <si>
    <t>0212-941-61-90 FAX: 0212-945-70-42</t>
  </si>
  <si>
    <t>PTO. AYACUCHO</t>
  </si>
  <si>
    <t>J-40119320</t>
  </si>
  <si>
    <t>INSTITUTO DE CIRUGIA AMBULATORIA, C.A.</t>
  </si>
  <si>
    <t>CALLE ATABAPO CASA BLANCA NRO 2 ZONA CENTRO DE PTO. AYACUCHO, EDO. AMAZONAS</t>
  </si>
  <si>
    <t>0248-521-04-98 / 0248-521-14-51 / 0248-521-14-77</t>
  </si>
  <si>
    <t>ARAURE</t>
  </si>
  <si>
    <t>J-08501376</t>
  </si>
  <si>
    <t>MEDICA PORTUGUESA C.A.</t>
  </si>
  <si>
    <t>AV. 28 CON AV. TEO CAPRILES, EDIF. CLINICA VARGAS, PISO 1, LOCAL 1 URB. EL PILAR, ARAURE  EDO. PORTUGUESA.</t>
  </si>
  <si>
    <t>0255-621-04-78 / 0255-621-08-71 / 0212-600-03-00</t>
  </si>
  <si>
    <t>CAGUA</t>
  </si>
  <si>
    <t>J-31238044</t>
  </si>
  <si>
    <t>UNIDAD MEDICA QUIRURGICA DRA. HAYDEE RODRIGUEZ, C.A.</t>
  </si>
  <si>
    <t>CARRETERA NACIONAL CAGUA. SECTOR PUNTO FRESCO PROLONGACION AV. FRANCISCO DE MIRANDA ESTE Nº 74, CAGUA EDO. ARAGUA.</t>
  </si>
  <si>
    <t>SERVICIO COMPELMENTARIO</t>
  </si>
  <si>
    <t>J-40224172</t>
  </si>
  <si>
    <t>FISIOS CENTRO DE FISIOTERAPIA Y OSTEOPATIA, C.A.</t>
  </si>
  <si>
    <t>AV. LAS PALMAS CON CALLE 4 CASA NRO. 06</t>
  </si>
  <si>
    <t>0212-793-66-30 / 0212-793-13-91</t>
  </si>
  <si>
    <t>WWW.FISIOS.COM.VE</t>
  </si>
  <si>
    <t>J-402494637</t>
  </si>
  <si>
    <t>LABORATORIO CLINICO ANALIZAR, C.A.</t>
  </si>
  <si>
    <t>AV FRANCISCO DE MIRANDA, CENTRO EMPRESARIAL DON BOSCO, MEZZANINA, LOCAL 19, LOS RUICES.</t>
  </si>
  <si>
    <t>0212-293-61-14 / 0212-239-00-34</t>
  </si>
  <si>
    <t>J-29971843</t>
  </si>
  <si>
    <t>REHAFISAN B&amp; M, C.A.</t>
  </si>
  <si>
    <t>AV PEDRO RUSSO FERRER CC VASCONIA NIVEL 1, LOCAL 290, SECTOR EL TAMBOR, LOS TECHES EDO. MIRANDA</t>
  </si>
  <si>
    <t>0212-325-00-15</t>
  </si>
  <si>
    <t>CASAS COMERCIALES / COMPRA DE INSUMOS MEDICOS</t>
  </si>
  <si>
    <t>SERVICIOS COMPLEMENTARIOS: FISIOTERAPIAS / REHABILITACIONES Y SIMILARES</t>
  </si>
  <si>
    <t>RED DE APS (CONSULTAS MEDICAS PREVENTIVAS)</t>
  </si>
  <si>
    <t>BARQUISIMETO</t>
  </si>
  <si>
    <t>VALERA</t>
  </si>
  <si>
    <t>MARACAIBO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</si>
</sst>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8"/>
      <color theme="10"/>
      <name val="Calibri"/>
      <family val="2"/>
    </font>
    <font>
      <u/>
      <sz val="2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theme="4" tint="0.3999755851924192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rgb="FF00B050"/>
      </bottom>
      <diagonal/>
    </border>
    <border>
      <left/>
      <right/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9" fillId="0" borderId="0" applyNumberFormat="0" applyFill="0" applyBorder="0" applyAlignment="0" applyProtection="0"/>
    <xf numFmtId="164" fontId="17" fillId="0" borderId="0" applyFont="0" applyFill="0" applyBorder="0" applyAlignment="0" applyProtection="0"/>
  </cellStyleXfs>
  <cellXfs count="101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0" fontId="4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wrapText="1"/>
    </xf>
    <xf numFmtId="0" fontId="1" fillId="0" borderId="0" xfId="0" applyFont="1"/>
    <xf numFmtId="0" fontId="0" fillId="0" borderId="0" xfId="0"/>
    <xf numFmtId="0" fontId="10" fillId="0" borderId="0" xfId="0" applyFont="1" applyAlignment="1">
      <alignment horizontal="center"/>
    </xf>
    <xf numFmtId="0" fontId="3" fillId="0" borderId="0" xfId="1" applyAlignment="1" applyProtection="1">
      <alignment horizontal="center" vertical="center"/>
    </xf>
    <xf numFmtId="0" fontId="0" fillId="0" borderId="0" xfId="0" applyAlignment="1">
      <alignment vertical="center"/>
    </xf>
    <xf numFmtId="0" fontId="10" fillId="0" borderId="0" xfId="0" applyFont="1" applyAlignment="1"/>
    <xf numFmtId="0" fontId="5" fillId="2" borderId="1" xfId="0" quotePrefix="1" applyFont="1" applyFill="1" applyBorder="1" applyAlignment="1">
      <alignment horizontal="left" vertical="center" wrapText="1"/>
    </xf>
    <xf numFmtId="0" fontId="4" fillId="0" borderId="0" xfId="0" applyFont="1" applyAlignment="1">
      <alignment horizontal="right"/>
    </xf>
    <xf numFmtId="0" fontId="5" fillId="0" borderId="0" xfId="0" applyFont="1"/>
    <xf numFmtId="0" fontId="5" fillId="2" borderId="0" xfId="0" quotePrefix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12" fillId="2" borderId="1" xfId="1" applyFont="1" applyFill="1" applyBorder="1" applyAlignment="1" applyProtection="1">
      <alignment horizontal="left" vertical="center" wrapText="1"/>
    </xf>
    <xf numFmtId="0" fontId="5" fillId="2" borderId="1" xfId="2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3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 wrapText="1"/>
    </xf>
    <xf numFmtId="0" fontId="5" fillId="2" borderId="1" xfId="2" applyFont="1" applyFill="1" applyBorder="1" applyAlignment="1">
      <alignment horizontal="left" vertical="center"/>
    </xf>
    <xf numFmtId="0" fontId="5" fillId="2" borderId="0" xfId="2" applyFont="1" applyFill="1" applyBorder="1" applyAlignment="1">
      <alignment horizontal="left" vertical="center" wrapText="1"/>
    </xf>
    <xf numFmtId="0" fontId="12" fillId="2" borderId="1" xfId="1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vertical="center"/>
    </xf>
    <xf numFmtId="0" fontId="13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0" fontId="14" fillId="3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right" vertical="center"/>
    </xf>
    <xf numFmtId="0" fontId="5" fillId="2" borderId="4" xfId="0" applyFont="1" applyFill="1" applyBorder="1" applyAlignment="1">
      <alignment horizontal="right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1" xfId="0" quotePrefix="1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 wrapText="1"/>
    </xf>
    <xf numFmtId="0" fontId="3" fillId="0" borderId="3" xfId="1" applyBorder="1" applyAlignment="1" applyProtection="1">
      <alignment vertical="center"/>
    </xf>
    <xf numFmtId="14" fontId="5" fillId="2" borderId="3" xfId="0" applyNumberFormat="1" applyFont="1" applyFill="1" applyBorder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14" fontId="5" fillId="2" borderId="3" xfId="0" applyNumberFormat="1" applyFont="1" applyFill="1" applyBorder="1" applyAlignment="1">
      <alignment horizontal="left" vertical="center"/>
    </xf>
    <xf numFmtId="0" fontId="3" fillId="0" borderId="7" xfId="1" applyBorder="1" applyAlignment="1" applyProtection="1">
      <alignment vertical="center"/>
    </xf>
    <xf numFmtId="0" fontId="11" fillId="0" borderId="7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8" xfId="1" applyBorder="1" applyAlignment="1" applyProtection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5" fillId="2" borderId="0" xfId="0" applyFont="1" applyFill="1"/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/>
    <xf numFmtId="0" fontId="5" fillId="2" borderId="2" xfId="0" applyFont="1" applyFill="1" applyBorder="1" applyAlignment="1">
      <alignment horizontal="left" vertical="center" wrapText="1"/>
    </xf>
    <xf numFmtId="164" fontId="0" fillId="0" borderId="0" xfId="4" applyFont="1"/>
    <xf numFmtId="0" fontId="3" fillId="0" borderId="1" xfId="1" applyBorder="1" applyAlignment="1" applyProtection="1">
      <alignment horizontal="left" vertical="center"/>
    </xf>
    <xf numFmtId="0" fontId="5" fillId="2" borderId="3" xfId="2" applyFont="1" applyFill="1" applyBorder="1" applyAlignment="1">
      <alignment horizontal="left" vertical="center" wrapText="1"/>
    </xf>
    <xf numFmtId="0" fontId="5" fillId="2" borderId="1" xfId="2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 vertical="center"/>
    </xf>
    <xf numFmtId="0" fontId="12" fillId="2" borderId="3" xfId="1" applyFont="1" applyFill="1" applyBorder="1" applyAlignment="1" applyProtection="1">
      <alignment horizontal="left" vertical="center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wrapText="1"/>
    </xf>
    <xf numFmtId="0" fontId="4" fillId="2" borderId="3" xfId="0" applyFont="1" applyFill="1" applyBorder="1" applyAlignment="1">
      <alignment horizontal="left" wrapText="1"/>
    </xf>
    <xf numFmtId="0" fontId="15" fillId="2" borderId="3" xfId="1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/>
    <xf numFmtId="0" fontId="5" fillId="2" borderId="1" xfId="0" applyFont="1" applyFill="1" applyBorder="1" applyAlignment="1">
      <alignment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5" fillId="2" borderId="7" xfId="0" applyFont="1" applyFill="1" applyBorder="1" applyAlignment="1">
      <alignment vertical="center"/>
    </xf>
    <xf numFmtId="14" fontId="5" fillId="2" borderId="7" xfId="0" applyNumberFormat="1" applyFont="1" applyFill="1" applyBorder="1" applyAlignment="1">
      <alignment vertical="center"/>
    </xf>
    <xf numFmtId="0" fontId="5" fillId="2" borderId="0" xfId="0" applyFont="1" applyFill="1" applyBorder="1" applyAlignment="1">
      <alignment vertical="center" wrapText="1"/>
    </xf>
    <xf numFmtId="14" fontId="0" fillId="0" borderId="0" xfId="0" applyNumberFormat="1"/>
    <xf numFmtId="14" fontId="14" fillId="3" borderId="5" xfId="0" applyNumberFormat="1" applyFont="1" applyFill="1" applyBorder="1" applyAlignment="1">
      <alignment horizontal="center" vertical="center" wrapText="1"/>
    </xf>
    <xf numFmtId="14" fontId="4" fillId="0" borderId="0" xfId="0" applyNumberFormat="1" applyFont="1"/>
    <xf numFmtId="14" fontId="5" fillId="2" borderId="3" xfId="0" applyNumberFormat="1" applyFont="1" applyFill="1" applyBorder="1" applyAlignment="1">
      <alignment horizontal="right" vertical="center"/>
    </xf>
    <xf numFmtId="14" fontId="5" fillId="2" borderId="3" xfId="0" applyNumberFormat="1" applyFont="1" applyFill="1" applyBorder="1" applyAlignment="1">
      <alignment vertical="center"/>
    </xf>
    <xf numFmtId="14" fontId="0" fillId="0" borderId="0" xfId="0" applyNumberFormat="1" applyAlignment="1"/>
    <xf numFmtId="14" fontId="0" fillId="0" borderId="0" xfId="0" applyNumberFormat="1" applyAlignment="1">
      <alignment horizontal="right" vertical="center"/>
    </xf>
    <xf numFmtId="0" fontId="5" fillId="2" borderId="10" xfId="0" applyFont="1" applyFill="1" applyBorder="1"/>
    <xf numFmtId="0" fontId="5" fillId="2" borderId="11" xfId="0" applyFont="1" applyFill="1" applyBorder="1" applyAlignment="1">
      <alignment horizontal="right"/>
    </xf>
    <xf numFmtId="0" fontId="5" fillId="2" borderId="7" xfId="0" applyFont="1" applyFill="1" applyBorder="1"/>
    <xf numFmtId="0" fontId="5" fillId="4" borderId="9" xfId="0" applyFont="1" applyFill="1" applyBorder="1"/>
    <xf numFmtId="0" fontId="5" fillId="2" borderId="12" xfId="0" applyFont="1" applyFill="1" applyBorder="1" applyAlignment="1">
      <alignment horizontal="right"/>
    </xf>
    <xf numFmtId="0" fontId="5" fillId="2" borderId="9" xfId="0" applyFont="1" applyFill="1" applyBorder="1"/>
    <xf numFmtId="0" fontId="10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5">
    <cellStyle name="Hipervínculo" xfId="1" builtinId="8"/>
    <cellStyle name="Hipervínculo 2" xfId="3"/>
    <cellStyle name="Millares" xfId="4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38100</xdr:rowOff>
    </xdr:from>
    <xdr:to>
      <xdr:col>1</xdr:col>
      <xdr:colOff>838199</xdr:colOff>
      <xdr:row>4</xdr:row>
      <xdr:rowOff>142875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38100"/>
          <a:ext cx="1533524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1</xdr:row>
      <xdr:rowOff>28576</xdr:rowOff>
    </xdr:from>
    <xdr:to>
      <xdr:col>2</xdr:col>
      <xdr:colOff>485775</xdr:colOff>
      <xdr:row>5</xdr:row>
      <xdr:rowOff>95250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219076"/>
          <a:ext cx="1676400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0</xdr:colOff>
      <xdr:row>3</xdr:row>
      <xdr:rowOff>66675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1628775" cy="6381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914400</xdr:colOff>
      <xdr:row>5</xdr:row>
      <xdr:rowOff>19049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676400" cy="9715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76200</xdr:rowOff>
    </xdr:from>
    <xdr:to>
      <xdr:col>2</xdr:col>
      <xdr:colOff>161925</xdr:colOff>
      <xdr:row>3</xdr:row>
      <xdr:rowOff>76199</xdr:rowOff>
    </xdr:to>
    <xdr:pic>
      <xdr:nvPicPr>
        <xdr:cNvPr id="3" name="2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76200"/>
          <a:ext cx="1676400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295275</xdr:rowOff>
    </xdr:from>
    <xdr:to>
      <xdr:col>2</xdr:col>
      <xdr:colOff>180975</xdr:colOff>
      <xdr:row>3</xdr:row>
      <xdr:rowOff>95249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295275"/>
          <a:ext cx="1676400" cy="8286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504825</xdr:colOff>
      <xdr:row>2</xdr:row>
      <xdr:rowOff>57150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28575"/>
          <a:ext cx="1609725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28575</xdr:rowOff>
    </xdr:from>
    <xdr:to>
      <xdr:col>1</xdr:col>
      <xdr:colOff>666750</xdr:colOff>
      <xdr:row>2</xdr:row>
      <xdr:rowOff>285750</xdr:rowOff>
    </xdr:to>
    <xdr:pic>
      <xdr:nvPicPr>
        <xdr:cNvPr id="2" name="1 Imagen" descr="C:\Documents and Settings\Bmontilla\Mis documentos\Universitas de Seguros\Logos y Manual de Identidad Corporativa\Logos Nuevos\LOGO SOMOS SU ALTERNATIVA [1]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28575"/>
          <a:ext cx="163830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mailto:ineca.maracaibo@hotmail.com" TargetMode="External"/><Relationship Id="rId13" Type="http://schemas.openxmlformats.org/officeDocument/2006/relationships/hyperlink" Target="http://www.plindustrias.com/" TargetMode="External"/><Relationship Id="rId18" Type="http://schemas.openxmlformats.org/officeDocument/2006/relationships/hyperlink" Target="http://www.clinicadeojos.com.ve/" TargetMode="External"/><Relationship Id="rId3" Type="http://schemas.openxmlformats.org/officeDocument/2006/relationships/hyperlink" Target="http://www.clinicaalfa.com.ve/" TargetMode="External"/><Relationship Id="rId21" Type="http://schemas.openxmlformats.org/officeDocument/2006/relationships/hyperlink" Target="http://www.cirugiaambulatoriamadremaria.com/" TargetMode="External"/><Relationship Id="rId7" Type="http://schemas.openxmlformats.org/officeDocument/2006/relationships/hyperlink" Target="http://www.policlinicapla.com/" TargetMode="External"/><Relationship Id="rId12" Type="http://schemas.openxmlformats.org/officeDocument/2006/relationships/hyperlink" Target="http://www.centroquirurgico.com/" TargetMode="External"/><Relationship Id="rId17" Type="http://schemas.openxmlformats.org/officeDocument/2006/relationships/hyperlink" Target="http://www.centromedicorubio.com/" TargetMode="External"/><Relationship Id="rId25" Type="http://schemas.openxmlformats.org/officeDocument/2006/relationships/comments" Target="../comments1.xml"/><Relationship Id="rId2" Type="http://schemas.openxmlformats.org/officeDocument/2006/relationships/hyperlink" Target="http://www.integra.com.ve/" TargetMode="External"/><Relationship Id="rId16" Type="http://schemas.openxmlformats.org/officeDocument/2006/relationships/hyperlink" Target="http://www.hospitalelrosario.com/" TargetMode="External"/><Relationship Id="rId20" Type="http://schemas.openxmlformats.org/officeDocument/2006/relationships/hyperlink" Target="http://www.hospitalito.com.ve/" TargetMode="External"/><Relationship Id="rId1" Type="http://schemas.openxmlformats.org/officeDocument/2006/relationships/hyperlink" Target="http://www.pcm.com.ve/" TargetMode="External"/><Relationship Id="rId6" Type="http://schemas.openxmlformats.org/officeDocument/2006/relationships/hyperlink" Target="http://www.ccsc.com.ve/" TargetMode="External"/><Relationship Id="rId11" Type="http://schemas.openxmlformats.org/officeDocument/2006/relationships/hyperlink" Target="http://www.cep.com.ve/" TargetMode="External"/><Relationship Id="rId24" Type="http://schemas.openxmlformats.org/officeDocument/2006/relationships/vmlDrawing" Target="../drawings/vmlDrawing1.vml"/><Relationship Id="rId5" Type="http://schemas.openxmlformats.org/officeDocument/2006/relationships/hyperlink" Target="http://www.imv.com.ve/" TargetMode="External"/><Relationship Id="rId15" Type="http://schemas.openxmlformats.org/officeDocument/2006/relationships/hyperlink" Target="http://www.hospitalelrosario.com/" TargetMode="External"/><Relationship Id="rId23" Type="http://schemas.openxmlformats.org/officeDocument/2006/relationships/drawing" Target="../drawings/drawing5.xml"/><Relationship Id="rId10" Type="http://schemas.openxmlformats.org/officeDocument/2006/relationships/hyperlink" Target="http://www.cmdlt.edu.ve/" TargetMode="External"/><Relationship Id="rId19" Type="http://schemas.openxmlformats.org/officeDocument/2006/relationships/hyperlink" Target="http://www.clinicaozanam.com/" TargetMode="External"/><Relationship Id="rId4" Type="http://schemas.openxmlformats.org/officeDocument/2006/relationships/hyperlink" Target="http://www.policlinicatachira.com.ve/" TargetMode="External"/><Relationship Id="rId9" Type="http://schemas.openxmlformats.org/officeDocument/2006/relationships/hyperlink" Target="http://www.clinicaelavila.com/" TargetMode="External"/><Relationship Id="rId14" Type="http://schemas.openxmlformats.org/officeDocument/2006/relationships/hyperlink" Target="http://www.hospitalelrosario.com/" TargetMode="External"/><Relationship Id="rId22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coro@vesainca.com.ve" TargetMode="External"/><Relationship Id="rId13" Type="http://schemas.openxmlformats.org/officeDocument/2006/relationships/hyperlink" Target="http://www.hospitalelrosario.com/" TargetMode="External"/><Relationship Id="rId18" Type="http://schemas.openxmlformats.org/officeDocument/2006/relationships/drawing" Target="../drawings/drawing6.xml"/><Relationship Id="rId3" Type="http://schemas.openxmlformats.org/officeDocument/2006/relationships/hyperlink" Target="http://www.prevaler.com/" TargetMode="External"/><Relationship Id="rId7" Type="http://schemas.openxmlformats.org/officeDocument/2006/relationships/hyperlink" Target="mailto:ptofijo@vesainca.com.ve" TargetMode="External"/><Relationship Id="rId12" Type="http://schemas.openxmlformats.org/officeDocument/2006/relationships/hyperlink" Target="mailto:merida@vesainca.com.ve" TargetMode="External"/><Relationship Id="rId17" Type="http://schemas.openxmlformats.org/officeDocument/2006/relationships/printerSettings" Target="../printerSettings/printerSettings6.bin"/><Relationship Id="rId2" Type="http://schemas.openxmlformats.org/officeDocument/2006/relationships/hyperlink" Target="http://www.asodiam.com/" TargetMode="External"/><Relationship Id="rId16" Type="http://schemas.openxmlformats.org/officeDocument/2006/relationships/hyperlink" Target="mailto:ineca.maracaibo@hotmail.com" TargetMode="External"/><Relationship Id="rId1" Type="http://schemas.openxmlformats.org/officeDocument/2006/relationships/hyperlink" Target="http://www.medymed5@hotmail.com/" TargetMode="External"/><Relationship Id="rId6" Type="http://schemas.openxmlformats.org/officeDocument/2006/relationships/hyperlink" Target="mailto:tachira@vesainca.com.ve" TargetMode="External"/><Relationship Id="rId11" Type="http://schemas.openxmlformats.org/officeDocument/2006/relationships/hyperlink" Target="mailto:trujillo@vesainca.com.ve" TargetMode="External"/><Relationship Id="rId5" Type="http://schemas.openxmlformats.org/officeDocument/2006/relationships/hyperlink" Target="http://www.prevaler.com/" TargetMode="External"/><Relationship Id="rId15" Type="http://schemas.openxmlformats.org/officeDocument/2006/relationships/hyperlink" Target="http://www.hospitalelrosario.com/" TargetMode="External"/><Relationship Id="rId10" Type="http://schemas.openxmlformats.org/officeDocument/2006/relationships/hyperlink" Target="mailto:cabimas@vesainca.com.ve" TargetMode="External"/><Relationship Id="rId4" Type="http://schemas.openxmlformats.org/officeDocument/2006/relationships/hyperlink" Target="mailto:barinas@vesainca.com.ve" TargetMode="External"/><Relationship Id="rId9" Type="http://schemas.openxmlformats.org/officeDocument/2006/relationships/hyperlink" Target="mailto:maracaibo@vesainca.com.ve" TargetMode="External"/><Relationship Id="rId14" Type="http://schemas.openxmlformats.org/officeDocument/2006/relationships/hyperlink" Target="http://www.hospitalelrosario.com/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fisios.com.ve/" TargetMode="External"/><Relationship Id="rId2" Type="http://schemas.openxmlformats.org/officeDocument/2006/relationships/hyperlink" Target="http://www.fisioterapiamadmol.com/" TargetMode="External"/><Relationship Id="rId1" Type="http://schemas.openxmlformats.org/officeDocument/2006/relationships/hyperlink" Target="mailto:instituto.de.imagenologia@gmail.com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5:G36"/>
  <sheetViews>
    <sheetView showGridLines="0" topLeftCell="A3" zoomScaleNormal="100" workbookViewId="0">
      <selection activeCell="C9" sqref="C9"/>
    </sheetView>
  </sheetViews>
  <sheetFormatPr baseColWidth="10" defaultRowHeight="15" x14ac:dyDescent="0.25"/>
  <cols>
    <col min="1" max="1" width="11.42578125" style="9"/>
    <col min="2" max="2" width="13" style="4" customWidth="1"/>
    <col min="3" max="3" width="21.7109375" style="12" customWidth="1"/>
    <col min="4" max="4" width="17" customWidth="1"/>
  </cols>
  <sheetData>
    <row r="5" spans="1:7" ht="18.75" x14ac:dyDescent="0.3">
      <c r="D5" s="9"/>
      <c r="E5" s="9"/>
      <c r="F5" s="13"/>
      <c r="G5" s="13"/>
    </row>
    <row r="6" spans="1:7" ht="18.75" x14ac:dyDescent="0.3">
      <c r="A6" s="97" t="s">
        <v>1498</v>
      </c>
      <c r="B6" s="97"/>
      <c r="C6" s="97"/>
      <c r="D6" s="97"/>
      <c r="E6" s="97"/>
      <c r="F6" s="97"/>
    </row>
    <row r="7" spans="1:7" s="9" customFormat="1" ht="18.75" x14ac:dyDescent="0.3">
      <c r="A7" s="10"/>
      <c r="B7" s="10"/>
      <c r="C7" s="10"/>
      <c r="D7" s="10"/>
      <c r="E7" s="13"/>
    </row>
    <row r="8" spans="1:7" ht="15.75" thickBot="1" x14ac:dyDescent="0.3">
      <c r="B8" s="11"/>
      <c r="C8" s="31" t="s">
        <v>1146</v>
      </c>
      <c r="D8" s="31" t="s">
        <v>1511</v>
      </c>
    </row>
    <row r="9" spans="1:7" ht="15.75" thickTop="1" x14ac:dyDescent="0.25">
      <c r="B9" s="11"/>
      <c r="C9" s="46" t="str">
        <f>HYPERLINK("[RED DE CLINICAS.xlsx]1!B6","REGION CAPITAL")</f>
        <v>REGION CAPITAL</v>
      </c>
      <c r="D9" s="32">
        <f>COUNTIF('1'!B6:B355,C9)</f>
        <v>54</v>
      </c>
    </row>
    <row r="10" spans="1:7" x14ac:dyDescent="0.25">
      <c r="C10" s="46" t="str">
        <f>HYPERLINK("[RED DE CLINICAS.xlsx]1!B60","EDO. AMAZONAS")</f>
        <v>EDO. AMAZONAS</v>
      </c>
      <c r="D10" s="32">
        <f>COUNTIF('1'!B7:B356,C10)</f>
        <v>2</v>
      </c>
    </row>
    <row r="11" spans="1:7" x14ac:dyDescent="0.25">
      <c r="C11" s="46" t="str">
        <f>HYPERLINK("[RED DE CLINICAS.xlsx]1!b62","EDO. ANZOATEGUI")</f>
        <v>EDO. ANZOATEGUI</v>
      </c>
      <c r="D11" s="32">
        <f>COUNTIF('1'!B9:B356,C11)</f>
        <v>22</v>
      </c>
    </row>
    <row r="12" spans="1:7" x14ac:dyDescent="0.25">
      <c r="C12" s="46" t="str">
        <f>HYPERLINK("[RED DE CLINICAS.xlsx]1!b84","EDO. APURE")</f>
        <v>EDO. APURE</v>
      </c>
      <c r="D12" s="32">
        <f>COUNTIF('1'!B10:B356,C12)</f>
        <v>4</v>
      </c>
    </row>
    <row r="13" spans="1:7" x14ac:dyDescent="0.25">
      <c r="C13" s="46" t="str">
        <f>HYPERLINK("[RED DE CLINICAS.xlsx]1!b88","EDO. ARAGUA")</f>
        <v>EDO. ARAGUA</v>
      </c>
      <c r="D13" s="32">
        <f>COUNTIF('1'!B11:B356,C13)</f>
        <v>18</v>
      </c>
    </row>
    <row r="14" spans="1:7" x14ac:dyDescent="0.25">
      <c r="C14" s="46" t="str">
        <f>HYPERLINK("[RED DE CLINICAS.xlsx]1!b106,","EDO. BARINAS")</f>
        <v>EDO. BARINAS</v>
      </c>
      <c r="D14" s="32">
        <f>COUNTIF('1'!B11:B360,C14)</f>
        <v>3</v>
      </c>
    </row>
    <row r="15" spans="1:7" x14ac:dyDescent="0.25">
      <c r="C15" s="46" t="str">
        <f>HYPERLINK("[RED DE CLINICAS.xlsx]1!b107","EDO. BOLIVAR")</f>
        <v>EDO. BOLIVAR</v>
      </c>
      <c r="D15" s="32">
        <f>COUNTIF('1'!B13:B356,C15)</f>
        <v>25</v>
      </c>
    </row>
    <row r="16" spans="1:7" x14ac:dyDescent="0.25">
      <c r="C16" s="46" t="str">
        <f>HYPERLINK("[RED DE CLINICAS.xlsx]1!b134","EDO. CARABOBO")</f>
        <v>EDO. CARABOBO</v>
      </c>
      <c r="D16" s="32">
        <f>COUNTIF('1'!B14:B356,C16)</f>
        <v>35</v>
      </c>
    </row>
    <row r="17" spans="2:4" x14ac:dyDescent="0.25">
      <c r="C17" s="46" t="str">
        <f>HYPERLINK("[RED DE CLINICAS.xlsx]1!b169","EDO. COJEDES")</f>
        <v>EDO. COJEDES</v>
      </c>
      <c r="D17" s="32">
        <f>COUNTIF('1'!B15:B356,C17)</f>
        <v>5</v>
      </c>
    </row>
    <row r="18" spans="2:4" x14ac:dyDescent="0.25">
      <c r="C18" s="46" t="str">
        <f>HYPERLINK("[RED DE CLINICAS.xlsx]1!b174","EDO. DELTA AMACURO")</f>
        <v>EDO. DELTA AMACURO</v>
      </c>
      <c r="D18" s="32">
        <f>COUNTIF('1'!B16:B356,C18)</f>
        <v>2</v>
      </c>
    </row>
    <row r="19" spans="2:4" x14ac:dyDescent="0.25">
      <c r="C19" s="46" t="str">
        <f>HYPERLINK("[RED DE CLINICAS.xlsx]1!b176","EDO. FALCON")</f>
        <v>EDO. FALCON</v>
      </c>
      <c r="D19" s="32">
        <f>COUNTIF('1'!B17:B356,C19)</f>
        <v>11</v>
      </c>
    </row>
    <row r="20" spans="2:4" x14ac:dyDescent="0.25">
      <c r="C20" s="46" t="str">
        <f>HYPERLINK("[RED DE CLINICAS.xlsx]1!b187","EDO. GUARICO")</f>
        <v>EDO. GUARICO</v>
      </c>
      <c r="D20" s="32">
        <f>COUNTIF('1'!B18:B356,C20)</f>
        <v>10</v>
      </c>
    </row>
    <row r="21" spans="2:4" x14ac:dyDescent="0.25">
      <c r="C21" s="46" t="str">
        <f>HYPERLINK("[RED DE CLINICAS.xlsx]1!b197","EDO. LARA")</f>
        <v>EDO. LARA</v>
      </c>
      <c r="D21" s="32">
        <f>COUNTIF('1'!B19:B356,C21)</f>
        <v>23</v>
      </c>
    </row>
    <row r="22" spans="2:4" x14ac:dyDescent="0.25">
      <c r="C22" s="46" t="str">
        <f>HYPERLINK("[RED DE CLINICAS.xlsx]1!b220","EDO. MERIDA")</f>
        <v>EDO. MERIDA</v>
      </c>
      <c r="D22" s="32">
        <f>COUNTIF('1'!B20:B356,C22)</f>
        <v>9</v>
      </c>
    </row>
    <row r="23" spans="2:4" s="9" customFormat="1" x14ac:dyDescent="0.25">
      <c r="B23" s="4"/>
      <c r="C23" s="46" t="str">
        <f>HYPERLINK("[RED DE CLINICAS.xlsx]1!b229","EDO. MIRANDA")</f>
        <v>EDO. MIRANDA</v>
      </c>
      <c r="D23" s="32">
        <f>COUNTIF('1'!B21:B357,C23)</f>
        <v>19</v>
      </c>
    </row>
    <row r="24" spans="2:4" x14ac:dyDescent="0.25">
      <c r="C24" s="46" t="str">
        <f>HYPERLINK("[RED DE CLINICAS.xlsx]1!b248","EDO. MONAGAS")</f>
        <v>EDO. MONAGAS</v>
      </c>
      <c r="D24" s="32">
        <f>COUNTIF('1'!B22:B356,C24)</f>
        <v>11</v>
      </c>
    </row>
    <row r="25" spans="2:4" x14ac:dyDescent="0.25">
      <c r="C25" s="46" t="str">
        <f>HYPERLINK("[RED DE CLINICAS.xlsx]1!b259","EDO. NUEVA ESPARTA")</f>
        <v>EDO. NUEVA ESPARTA</v>
      </c>
      <c r="D25" s="32">
        <f>COUNTIF('1'!B23:B356,C25)</f>
        <v>7</v>
      </c>
    </row>
    <row r="26" spans="2:4" x14ac:dyDescent="0.25">
      <c r="C26" s="46" t="str">
        <f>HYPERLINK("[RED DE CLINICAS.xlsx]1!b266","EDO. PORTUGUESA")</f>
        <v>EDO. PORTUGUESA</v>
      </c>
      <c r="D26" s="32">
        <f>COUNTIF('1'!B24:B356,C26)</f>
        <v>8</v>
      </c>
    </row>
    <row r="27" spans="2:4" x14ac:dyDescent="0.25">
      <c r="C27" s="46" t="str">
        <f>HYPERLINK("[RED DE CLINICAS.xlsx]1!b274","EDO. SUCRE")</f>
        <v>EDO. SUCRE</v>
      </c>
      <c r="D27" s="32">
        <f>COUNTIF('1'!B25:B356,C27)</f>
        <v>10</v>
      </c>
    </row>
    <row r="28" spans="2:4" x14ac:dyDescent="0.25">
      <c r="C28" s="46" t="str">
        <f>HYPERLINK("[RED DE CLINICAS.xlsx]1!b284","EDO. TACHIRA")</f>
        <v>EDO. TACHIRA</v>
      </c>
      <c r="D28" s="32">
        <f>COUNTIF('1'!B26:B356,C28)</f>
        <v>21</v>
      </c>
    </row>
    <row r="29" spans="2:4" x14ac:dyDescent="0.25">
      <c r="C29" s="46" t="str">
        <f>HYPERLINK("[RED DE CLINICAS.xlsx]1!b305","EDO. TRUJILLO")</f>
        <v>EDO. TRUJILLO</v>
      </c>
      <c r="D29" s="32">
        <f>COUNTIF('1'!B27:B356,C29)</f>
        <v>7</v>
      </c>
    </row>
    <row r="30" spans="2:4" x14ac:dyDescent="0.25">
      <c r="C30" s="46" t="str">
        <f>HYPERLINK("[RED DE CLINICAS.xlsx]1!b312","EDO. VARGAS")</f>
        <v>EDO. VARGAS</v>
      </c>
      <c r="D30" s="32">
        <f>COUNTIF('1'!B28:B356,C30)</f>
        <v>5</v>
      </c>
    </row>
    <row r="31" spans="2:4" x14ac:dyDescent="0.25">
      <c r="C31" s="46" t="str">
        <f>HYPERLINK("[RED DE CLINICAS.xlsx]1!b317","EDO. YARACUY")</f>
        <v>EDO. YARACUY</v>
      </c>
      <c r="D31" s="32">
        <f>COUNTIF('1'!B29:B356,C31)</f>
        <v>5</v>
      </c>
    </row>
    <row r="32" spans="2:4" ht="15.75" thickBot="1" x14ac:dyDescent="0.3">
      <c r="C32" s="51" t="str">
        <f>HYPERLINK("[RED DE CLINICAS.xlsx]1!b322","EDO. ZULIA")</f>
        <v>EDO. ZULIA</v>
      </c>
      <c r="D32" s="52">
        <f>COUNTIF('1'!B30:B356,C32)</f>
        <v>35</v>
      </c>
    </row>
    <row r="33" spans="2:4" ht="15.75" thickTop="1" x14ac:dyDescent="0.25">
      <c r="C33" s="53" t="s">
        <v>2108</v>
      </c>
      <c r="D33" s="54">
        <f>SUM(D9:D32)</f>
        <v>351</v>
      </c>
    </row>
    <row r="35" spans="2:4" x14ac:dyDescent="0.25">
      <c r="B35" s="8" t="s">
        <v>1509</v>
      </c>
    </row>
    <row r="36" spans="2:4" x14ac:dyDescent="0.25">
      <c r="B36" s="8" t="s">
        <v>1510</v>
      </c>
    </row>
  </sheetData>
  <protectedRanges>
    <protectedRange password="EB95" sqref="C7:C9 D7:D32" name="Rango1"/>
  </protectedRanges>
  <mergeCells count="1">
    <mergeCell ref="A6:F6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8:G86"/>
  <sheetViews>
    <sheetView showGridLines="0" topLeftCell="A21" zoomScaleNormal="100" workbookViewId="0">
      <selection activeCell="G43" sqref="F43:G43"/>
    </sheetView>
  </sheetViews>
  <sheetFormatPr baseColWidth="10" defaultRowHeight="15" x14ac:dyDescent="0.25"/>
  <cols>
    <col min="1" max="1" width="6.42578125" style="9" customWidth="1"/>
    <col min="2" max="2" width="13.42578125" style="12" customWidth="1"/>
    <col min="3" max="3" width="33.28515625" style="9" customWidth="1"/>
    <col min="4" max="4" width="13.7109375" style="9" customWidth="1"/>
    <col min="5" max="6" width="11.42578125" style="9"/>
    <col min="7" max="7" width="54.42578125" style="9" customWidth="1"/>
    <col min="8" max="16384" width="11.42578125" style="9"/>
  </cols>
  <sheetData>
    <row r="8" spans="1:7" ht="18.75" x14ac:dyDescent="0.3">
      <c r="A8" s="97" t="s">
        <v>1501</v>
      </c>
      <c r="B8" s="97"/>
      <c r="C8" s="97"/>
      <c r="D8" s="97"/>
      <c r="E8" s="97"/>
      <c r="F8" s="13"/>
      <c r="G8" s="13"/>
    </row>
    <row r="9" spans="1:7" ht="18.75" x14ac:dyDescent="0.3">
      <c r="A9" s="10"/>
      <c r="B9" s="10"/>
      <c r="C9" s="10"/>
      <c r="D9" s="10"/>
      <c r="E9" s="13"/>
      <c r="F9" s="13"/>
      <c r="G9" s="13"/>
    </row>
    <row r="10" spans="1:7" ht="15.75" thickBot="1" x14ac:dyDescent="0.3">
      <c r="C10" s="31" t="s">
        <v>1146</v>
      </c>
      <c r="D10" s="31" t="s">
        <v>1511</v>
      </c>
    </row>
    <row r="11" spans="1:7" ht="15.75" thickTop="1" x14ac:dyDescent="0.25">
      <c r="B11" s="11"/>
      <c r="C11" s="46" t="str">
        <f>HYPERLINK("[RED DE CLINICAS.xlsx]2!B6","REGION CAPITAL")</f>
        <v>REGION CAPITAL</v>
      </c>
      <c r="D11" s="32">
        <f>COUNTIF('2'!B6:B359,C11)</f>
        <v>31</v>
      </c>
    </row>
    <row r="12" spans="1:7" x14ac:dyDescent="0.25">
      <c r="B12" s="11"/>
      <c r="C12" s="46" t="str">
        <f>HYPERLINK("[RED DE CLINICAS.xlsx]2!B37","EDO. AMAZONAS")</f>
        <v>EDO. AMAZONAS</v>
      </c>
      <c r="D12" s="32">
        <f>COUNTIF('2'!B9:B360,C12)</f>
        <v>1</v>
      </c>
    </row>
    <row r="13" spans="1:7" x14ac:dyDescent="0.25">
      <c r="B13" s="11"/>
      <c r="C13" s="46" t="str">
        <f>HYPERLINK("[RED DE CLINICAS.xlsx]2!B38","EDO. ANZOATEGUI")</f>
        <v>EDO. ANZOATEGUI</v>
      </c>
      <c r="D13" s="32">
        <f>COUNTIF('2'!B10:B361,C13)</f>
        <v>6</v>
      </c>
    </row>
    <row r="14" spans="1:7" x14ac:dyDescent="0.25">
      <c r="B14" s="11"/>
      <c r="C14" s="46" t="str">
        <f>HYPERLINK("[RED DE CLINICAS.xlsx]2!B44","EDO. APURE")</f>
        <v>EDO. APURE</v>
      </c>
      <c r="D14" s="32">
        <f>COUNTIF('2'!B11:B362,C14)</f>
        <v>2</v>
      </c>
    </row>
    <row r="15" spans="1:7" x14ac:dyDescent="0.25">
      <c r="B15" s="11"/>
      <c r="C15" s="46" t="str">
        <f>HYPERLINK("[RED DE CLINICAS.xlsx]2!B46","EDO. ARAGUA")</f>
        <v>EDO. ARAGUA</v>
      </c>
      <c r="D15" s="32">
        <f>COUNTIF('2'!B12:B363,C15)</f>
        <v>8</v>
      </c>
    </row>
    <row r="16" spans="1:7" x14ac:dyDescent="0.25">
      <c r="B16" s="11"/>
      <c r="C16" s="46" t="str">
        <f>HYPERLINK("[RED DE CLINICAS.xlsx]2!B54","EDO. BARINAS")</f>
        <v>EDO. BARINAS</v>
      </c>
      <c r="D16" s="32">
        <f>COUNTIF('2'!B14:B364,C16)</f>
        <v>1</v>
      </c>
    </row>
    <row r="17" spans="2:4" x14ac:dyDescent="0.25">
      <c r="B17" s="11"/>
      <c r="C17" s="46" t="str">
        <f>HYPERLINK("[RED DE CLINICAS.xlsx]2!B55","EDO. BOLIVAR")</f>
        <v>EDO. BOLIVAR</v>
      </c>
      <c r="D17" s="32">
        <f>COUNTIF('2'!B15:B365,C17)</f>
        <v>7</v>
      </c>
    </row>
    <row r="18" spans="2:4" x14ac:dyDescent="0.25">
      <c r="B18" s="11"/>
      <c r="C18" s="46" t="str">
        <f>HYPERLINK("[RED DE CLINICAS.xlsx]2!B62","EDO. CARABOBO")</f>
        <v>EDO. CARABOBO</v>
      </c>
      <c r="D18" s="32">
        <f>COUNTIF('2'!B16:B366,C18)</f>
        <v>11</v>
      </c>
    </row>
    <row r="19" spans="2:4" x14ac:dyDescent="0.25">
      <c r="B19" s="11"/>
      <c r="C19" s="46" t="str">
        <f>HYPERLINK("[RED DE CLINICAS.xlsx]2!B73","EDO. FALCON")</f>
        <v>EDO. FALCON</v>
      </c>
      <c r="D19" s="32">
        <f>COUNTIF('2'!B17:B367,C19)</f>
        <v>2</v>
      </c>
    </row>
    <row r="20" spans="2:4" x14ac:dyDescent="0.25">
      <c r="B20" s="11"/>
      <c r="C20" s="46" t="str">
        <f>HYPERLINK("[RED DE CLINICAS.xlsx]2!B75","EDO. LARA")</f>
        <v>EDO. LARA</v>
      </c>
      <c r="D20" s="32">
        <f>COUNTIF('2'!B18:B368,C20)</f>
        <v>9</v>
      </c>
    </row>
    <row r="21" spans="2:4" x14ac:dyDescent="0.25">
      <c r="B21" s="11"/>
      <c r="C21" s="46" t="str">
        <f>HYPERLINK("[RED DE CLINICAS.xlsx]2!B84","EDO. MERIDA")</f>
        <v>EDO. MERIDA</v>
      </c>
      <c r="D21" s="32">
        <f>COUNTIF('2'!B19:B369,C21)</f>
        <v>7</v>
      </c>
    </row>
    <row r="22" spans="2:4" x14ac:dyDescent="0.25">
      <c r="B22" s="11"/>
      <c r="C22" s="46" t="str">
        <f>HYPERLINK("[RED DE CLINICAS.xlsx]2!B91","EDO. MIRANDA")</f>
        <v>EDO. MIRANDA</v>
      </c>
      <c r="D22" s="32">
        <f>COUNTIF('2'!B20:B370,C22)</f>
        <v>8</v>
      </c>
    </row>
    <row r="23" spans="2:4" x14ac:dyDescent="0.25">
      <c r="B23" s="11"/>
      <c r="C23" s="46" t="str">
        <f>HYPERLINK("[RED DE CLINICAS.xlsx]2!B99","EDO. MONAGAS")</f>
        <v>EDO. MONAGAS</v>
      </c>
      <c r="D23" s="32">
        <f>COUNTIF('2'!B21:B371,C23)</f>
        <v>4</v>
      </c>
    </row>
    <row r="24" spans="2:4" x14ac:dyDescent="0.25">
      <c r="B24" s="11"/>
      <c r="C24" s="46" t="str">
        <f>HYPERLINK("[RED DE CLINICAS.xlsx]2!B103","EDO. NUEVA ESPARTA")</f>
        <v>EDO. NUEVA ESPARTA</v>
      </c>
      <c r="D24" s="32">
        <f>COUNTIF('2'!B22:B372,C24)</f>
        <v>5</v>
      </c>
    </row>
    <row r="25" spans="2:4" x14ac:dyDescent="0.25">
      <c r="B25" s="11"/>
      <c r="C25" s="46" t="str">
        <f>HYPERLINK("[RED DE CLINICAS.xlsx]2!B108","EDO. PORTUGUESA")</f>
        <v>EDO. PORTUGUESA</v>
      </c>
      <c r="D25" s="32">
        <f>COUNTIF('2'!B23:B373,C25)</f>
        <v>4</v>
      </c>
    </row>
    <row r="26" spans="2:4" x14ac:dyDescent="0.25">
      <c r="B26" s="11"/>
      <c r="C26" s="46" t="str">
        <f>HYPERLINK("[RED DE CLINICAS.xlsx]2!B112","EDO. SUCRE")</f>
        <v>EDO. SUCRE</v>
      </c>
      <c r="D26" s="32">
        <f>COUNTIF('2'!B24:B374,C26)</f>
        <v>5</v>
      </c>
    </row>
    <row r="27" spans="2:4" x14ac:dyDescent="0.25">
      <c r="B27" s="11"/>
      <c r="C27" s="46" t="str">
        <f>HYPERLINK("[RED DE CLINICAS.xlsx]2!B117","EDO. TACHIRA")</f>
        <v>EDO. TACHIRA</v>
      </c>
      <c r="D27" s="32">
        <f>COUNTIF('2'!B25:B375,C27)</f>
        <v>4</v>
      </c>
    </row>
    <row r="28" spans="2:4" x14ac:dyDescent="0.25">
      <c r="B28" s="11"/>
      <c r="C28" s="46" t="str">
        <f>HYPERLINK("[RED DE CLINICAS.xlsx]2!B121","EDO. TRUJILLO")</f>
        <v>EDO. TRUJILLO</v>
      </c>
      <c r="D28" s="32">
        <f>COUNTIF('2'!B26:B376,C28)</f>
        <v>1</v>
      </c>
    </row>
    <row r="29" spans="2:4" x14ac:dyDescent="0.25">
      <c r="B29" s="11"/>
      <c r="C29" s="46" t="str">
        <f>HYPERLINK("[RED DE CLINICAS.xlsx]2!B122","EDO. VARGAS")</f>
        <v>EDO. VARGAS</v>
      </c>
      <c r="D29" s="32">
        <f>COUNTIF('2'!B27:B377,C29)</f>
        <v>1</v>
      </c>
    </row>
    <row r="30" spans="2:4" x14ac:dyDescent="0.25">
      <c r="B30" s="11"/>
      <c r="C30" s="46" t="str">
        <f>HYPERLINK("[RED DE CLINICAS.xlsx]2!B123","EDO. YARACUY")</f>
        <v>EDO. YARACUY</v>
      </c>
      <c r="D30" s="32">
        <f>COUNTIF('2'!B28:B378,C30)</f>
        <v>2</v>
      </c>
    </row>
    <row r="31" spans="2:4" ht="15.75" thickBot="1" x14ac:dyDescent="0.3">
      <c r="B31" s="11"/>
      <c r="C31" s="56" t="str">
        <f>HYPERLINK("[RED DE CLINICAS.xlsx]2!B125","EDO. ZULIA")</f>
        <v>EDO. ZULIA</v>
      </c>
      <c r="D31" s="32">
        <f>COUNTIF('2'!B29:B379,C31)</f>
        <v>14</v>
      </c>
    </row>
    <row r="32" spans="2:4" ht="15.75" thickTop="1" x14ac:dyDescent="0.25">
      <c r="B32" s="11"/>
      <c r="C32" s="53" t="s">
        <v>2108</v>
      </c>
      <c r="D32" s="54">
        <f>SUM(D11:D31)</f>
        <v>133</v>
      </c>
    </row>
    <row r="33" spans="2:3" x14ac:dyDescent="0.25">
      <c r="B33" s="4"/>
      <c r="C33" s="12"/>
    </row>
    <row r="34" spans="2:3" x14ac:dyDescent="0.25">
      <c r="B34" s="8" t="s">
        <v>1509</v>
      </c>
      <c r="C34" s="12"/>
    </row>
    <row r="35" spans="2:3" x14ac:dyDescent="0.25">
      <c r="B35" s="8" t="s">
        <v>1510</v>
      </c>
      <c r="C35" s="12"/>
    </row>
    <row r="36" spans="2:3" x14ac:dyDescent="0.25">
      <c r="B36" s="4"/>
      <c r="C36" s="12"/>
    </row>
    <row r="37" spans="2:3" x14ac:dyDescent="0.25">
      <c r="B37" s="4"/>
      <c r="C37" s="12"/>
    </row>
    <row r="38" spans="2:3" x14ac:dyDescent="0.25">
      <c r="B38" s="4"/>
      <c r="C38" s="12"/>
    </row>
    <row r="39" spans="2:3" x14ac:dyDescent="0.25">
      <c r="B39" s="4"/>
      <c r="C39" s="12"/>
    </row>
    <row r="40" spans="2:3" x14ac:dyDescent="0.25">
      <c r="B40" s="4"/>
      <c r="C40" s="12"/>
    </row>
    <row r="41" spans="2:3" x14ac:dyDescent="0.25">
      <c r="B41" s="4"/>
      <c r="C41" s="12"/>
    </row>
    <row r="42" spans="2:3" x14ac:dyDescent="0.25">
      <c r="B42" s="4"/>
      <c r="C42" s="12"/>
    </row>
    <row r="43" spans="2:3" x14ac:dyDescent="0.25">
      <c r="B43" s="4"/>
      <c r="C43" s="12"/>
    </row>
    <row r="44" spans="2:3" x14ac:dyDescent="0.25">
      <c r="B44" s="4"/>
      <c r="C44" s="12"/>
    </row>
    <row r="45" spans="2:3" x14ac:dyDescent="0.25">
      <c r="B45" s="4"/>
      <c r="C45" s="12"/>
    </row>
    <row r="46" spans="2:3" x14ac:dyDescent="0.25">
      <c r="B46" s="4"/>
      <c r="C46" s="12"/>
    </row>
    <row r="47" spans="2:3" x14ac:dyDescent="0.25">
      <c r="B47" s="4"/>
      <c r="C47" s="12"/>
    </row>
    <row r="48" spans="2:3" x14ac:dyDescent="0.25">
      <c r="B48" s="4"/>
      <c r="C48" s="12"/>
    </row>
    <row r="49" spans="2:3" x14ac:dyDescent="0.25">
      <c r="B49" s="4"/>
      <c r="C49" s="12"/>
    </row>
    <row r="50" spans="2:3" x14ac:dyDescent="0.25">
      <c r="B50" s="4"/>
      <c r="C50" s="12"/>
    </row>
    <row r="51" spans="2:3" x14ac:dyDescent="0.25">
      <c r="B51" s="4"/>
      <c r="C51" s="12"/>
    </row>
    <row r="52" spans="2:3" x14ac:dyDescent="0.25">
      <c r="B52" s="4"/>
      <c r="C52" s="12"/>
    </row>
    <row r="53" spans="2:3" x14ac:dyDescent="0.25">
      <c r="B53" s="4"/>
      <c r="C53" s="12"/>
    </row>
    <row r="54" spans="2:3" x14ac:dyDescent="0.25">
      <c r="B54" s="4"/>
      <c r="C54" s="12"/>
    </row>
    <row r="55" spans="2:3" x14ac:dyDescent="0.25">
      <c r="B55" s="4"/>
      <c r="C55" s="12"/>
    </row>
    <row r="56" spans="2:3" x14ac:dyDescent="0.25">
      <c r="B56" s="4"/>
      <c r="C56" s="12"/>
    </row>
    <row r="57" spans="2:3" x14ac:dyDescent="0.25">
      <c r="B57" s="4"/>
      <c r="C57" s="12"/>
    </row>
    <row r="58" spans="2:3" x14ac:dyDescent="0.25">
      <c r="B58" s="4"/>
      <c r="C58" s="12"/>
    </row>
    <row r="59" spans="2:3" x14ac:dyDescent="0.25">
      <c r="B59" s="4"/>
      <c r="C59" s="12"/>
    </row>
    <row r="60" spans="2:3" x14ac:dyDescent="0.25">
      <c r="B60" s="4"/>
      <c r="C60" s="12"/>
    </row>
    <row r="61" spans="2:3" x14ac:dyDescent="0.25">
      <c r="B61" s="4"/>
      <c r="C61" s="12"/>
    </row>
    <row r="62" spans="2:3" x14ac:dyDescent="0.25">
      <c r="B62" s="4"/>
      <c r="C62" s="12"/>
    </row>
    <row r="63" spans="2:3" x14ac:dyDescent="0.25">
      <c r="B63" s="4"/>
      <c r="C63" s="12"/>
    </row>
    <row r="64" spans="2:3" x14ac:dyDescent="0.25">
      <c r="B64" s="4"/>
      <c r="C64" s="12"/>
    </row>
    <row r="65" spans="2:3" x14ac:dyDescent="0.25">
      <c r="B65" s="4"/>
      <c r="C65" s="12"/>
    </row>
    <row r="66" spans="2:3" x14ac:dyDescent="0.25">
      <c r="B66" s="4"/>
      <c r="C66" s="12"/>
    </row>
    <row r="67" spans="2:3" x14ac:dyDescent="0.25">
      <c r="B67" s="4"/>
      <c r="C67" s="12"/>
    </row>
    <row r="68" spans="2:3" x14ac:dyDescent="0.25">
      <c r="B68" s="4"/>
      <c r="C68" s="12"/>
    </row>
    <row r="69" spans="2:3" x14ac:dyDescent="0.25">
      <c r="B69" s="4"/>
      <c r="C69" s="12"/>
    </row>
    <row r="70" spans="2:3" x14ac:dyDescent="0.25">
      <c r="B70" s="4"/>
      <c r="C70" s="12"/>
    </row>
    <row r="71" spans="2:3" x14ac:dyDescent="0.25">
      <c r="B71" s="4"/>
      <c r="C71" s="12"/>
    </row>
    <row r="72" spans="2:3" x14ac:dyDescent="0.25">
      <c r="B72" s="4"/>
      <c r="C72" s="12"/>
    </row>
    <row r="73" spans="2:3" x14ac:dyDescent="0.25">
      <c r="B73" s="4"/>
      <c r="C73" s="12"/>
    </row>
    <row r="74" spans="2:3" x14ac:dyDescent="0.25">
      <c r="B74" s="4"/>
      <c r="C74" s="12"/>
    </row>
    <row r="75" spans="2:3" x14ac:dyDescent="0.25">
      <c r="B75" s="4"/>
      <c r="C75" s="12"/>
    </row>
    <row r="76" spans="2:3" x14ac:dyDescent="0.25">
      <c r="B76" s="4"/>
      <c r="C76" s="12"/>
    </row>
    <row r="77" spans="2:3" x14ac:dyDescent="0.25">
      <c r="B77" s="4"/>
      <c r="C77" s="12"/>
    </row>
    <row r="78" spans="2:3" x14ac:dyDescent="0.25">
      <c r="B78" s="4"/>
      <c r="C78" s="12"/>
    </row>
    <row r="79" spans="2:3" x14ac:dyDescent="0.25">
      <c r="B79" s="4"/>
      <c r="C79" s="12"/>
    </row>
    <row r="80" spans="2:3" x14ac:dyDescent="0.25">
      <c r="B80" s="4"/>
      <c r="C80" s="12"/>
    </row>
    <row r="81" spans="2:3" x14ac:dyDescent="0.25">
      <c r="B81" s="4"/>
      <c r="C81" s="12"/>
    </row>
    <row r="82" spans="2:3" x14ac:dyDescent="0.25">
      <c r="B82" s="4"/>
      <c r="C82" s="12"/>
    </row>
    <row r="83" spans="2:3" x14ac:dyDescent="0.25">
      <c r="B83" s="4"/>
      <c r="C83" s="12"/>
    </row>
    <row r="84" spans="2:3" x14ac:dyDescent="0.25">
      <c r="B84" s="4"/>
      <c r="C84" s="12"/>
    </row>
    <row r="85" spans="2:3" x14ac:dyDescent="0.25">
      <c r="B85" s="4"/>
      <c r="C85" s="12"/>
    </row>
    <row r="86" spans="2:3" x14ac:dyDescent="0.25">
      <c r="B86" s="4"/>
      <c r="C86" s="12"/>
    </row>
  </sheetData>
  <mergeCells count="1">
    <mergeCell ref="A8:E8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5:G71"/>
  <sheetViews>
    <sheetView showGridLines="0" zoomScaleNormal="100" workbookViewId="0">
      <selection activeCell="D21" sqref="D21"/>
    </sheetView>
  </sheetViews>
  <sheetFormatPr baseColWidth="10" defaultRowHeight="15" x14ac:dyDescent="0.25"/>
  <cols>
    <col min="1" max="1" width="11.42578125" style="9"/>
    <col min="2" max="2" width="13" style="12" customWidth="1"/>
    <col min="3" max="3" width="29.140625" style="9" customWidth="1"/>
    <col min="4" max="4" width="13.5703125" style="9" customWidth="1"/>
    <col min="5" max="16384" width="11.42578125" style="9"/>
  </cols>
  <sheetData>
    <row r="5" spans="1:7" ht="18.75" x14ac:dyDescent="0.3">
      <c r="A5" s="97" t="s">
        <v>1502</v>
      </c>
      <c r="B5" s="97"/>
      <c r="C5" s="97"/>
      <c r="D5" s="97"/>
      <c r="E5" s="97"/>
      <c r="F5" s="13"/>
      <c r="G5" s="13"/>
    </row>
    <row r="6" spans="1:7" ht="18.75" x14ac:dyDescent="0.3">
      <c r="A6" s="10"/>
      <c r="B6" s="10"/>
      <c r="C6" s="10"/>
      <c r="D6" s="10"/>
      <c r="E6" s="10"/>
      <c r="F6" s="13"/>
      <c r="G6" s="13"/>
    </row>
    <row r="7" spans="1:7" ht="15.75" thickBot="1" x14ac:dyDescent="0.3">
      <c r="C7" s="31" t="s">
        <v>1146</v>
      </c>
      <c r="D7" s="31" t="s">
        <v>1511</v>
      </c>
    </row>
    <row r="8" spans="1:7" ht="15.75" thickTop="1" x14ac:dyDescent="0.25">
      <c r="B8" s="11"/>
      <c r="C8" s="46" t="str">
        <f>HYPERLINK("[RED DE CLINICAS.xlsx]3!B6","REGION CAPITAL")</f>
        <v>REGION CAPITAL</v>
      </c>
      <c r="D8" s="32">
        <f>COUNTIF('3'!B4:B353,C8)</f>
        <v>40</v>
      </c>
    </row>
    <row r="9" spans="1:7" x14ac:dyDescent="0.25">
      <c r="B9" s="11"/>
      <c r="C9" s="46" t="str">
        <f>HYPERLINK("[RED DE CLINICAS.xlsx]3!B45","EDO. ARAGUA")</f>
        <v>EDO. ARAGUA</v>
      </c>
      <c r="D9" s="32">
        <f>COUNTIF('3'!B5:B354,C9)</f>
        <v>3</v>
      </c>
    </row>
    <row r="10" spans="1:7" x14ac:dyDescent="0.25">
      <c r="B10" s="11"/>
      <c r="C10" s="46" t="str">
        <f>HYPERLINK("[RED DE CLINICAS.xlsx]3!B48","EDO. BOLIVAR")</f>
        <v>EDO. BOLIVAR</v>
      </c>
      <c r="D10" s="32">
        <f>COUNTIF('3'!B6:B355,C10)</f>
        <v>3</v>
      </c>
    </row>
    <row r="11" spans="1:7" x14ac:dyDescent="0.25">
      <c r="B11" s="11"/>
      <c r="C11" s="46" t="str">
        <f>HYPERLINK("[RED DE CLINICAS.xlsx]3!B51","EDO. CARABOBO")</f>
        <v>EDO. CARABOBO</v>
      </c>
      <c r="D11" s="32">
        <f>COUNTIF('3'!B7:B356,C11)</f>
        <v>3</v>
      </c>
    </row>
    <row r="12" spans="1:7" x14ac:dyDescent="0.25">
      <c r="B12" s="11"/>
      <c r="C12" s="46" t="str">
        <f>HYPERLINK("[RED DE CLINICAS.xlsx]3!B55","EDO. LARA")</f>
        <v>EDO. LARA</v>
      </c>
      <c r="D12" s="32">
        <f>COUNTIF('3'!B9:B358,C12)</f>
        <v>1</v>
      </c>
    </row>
    <row r="13" spans="1:7" x14ac:dyDescent="0.25">
      <c r="B13" s="11"/>
      <c r="C13" s="46" t="str">
        <f>HYPERLINK("[RED DE CLINICAS.xlsx]3!B56","EDO. MIRANDA")</f>
        <v>EDO. MIRANDA</v>
      </c>
      <c r="D13" s="32">
        <f>COUNTIF('3'!B10:B359,C13)</f>
        <v>5</v>
      </c>
    </row>
    <row r="14" spans="1:7" x14ac:dyDescent="0.25">
      <c r="B14" s="11"/>
      <c r="C14" s="46" t="str">
        <f>HYPERLINK("[RED DE CLINICAS.xlsx]3!B61","EDO. MONAGAS")</f>
        <v>EDO. MONAGAS</v>
      </c>
      <c r="D14" s="32">
        <f>COUNTIF('3'!B11:B360,C14)</f>
        <v>1</v>
      </c>
    </row>
    <row r="15" spans="1:7" x14ac:dyDescent="0.25">
      <c r="B15" s="11"/>
      <c r="C15" s="46" t="str">
        <f>HYPERLINK("[RED DE CLINICAS.xlsx]3!B62","EDO. NUEVA ESPARTA")</f>
        <v>EDO. NUEVA ESPARTA</v>
      </c>
      <c r="D15" s="32">
        <f>COUNTIF('3'!B12:B361,C15)</f>
        <v>1</v>
      </c>
    </row>
    <row r="16" spans="1:7" x14ac:dyDescent="0.25">
      <c r="B16" s="11"/>
      <c r="C16" s="46" t="str">
        <f>HYPERLINK("[RED DE CLINICAS.xlsx]3!B63","EDO. TACHIRA")</f>
        <v>EDO. TACHIRA</v>
      </c>
      <c r="D16" s="32">
        <f>COUNTIF('3'!B14:B363,C16)</f>
        <v>1</v>
      </c>
    </row>
    <row r="17" spans="2:4" ht="15.75" thickBot="1" x14ac:dyDescent="0.3">
      <c r="B17" s="11"/>
      <c r="C17" s="56" t="str">
        <f>HYPERLINK("[RED DE CLINICAS.xlsx]3!B64","EDO. ZULIA")</f>
        <v>EDO. ZULIA</v>
      </c>
      <c r="D17" s="32">
        <f>COUNTIF('3'!B15:B364,C17)</f>
        <v>1</v>
      </c>
    </row>
    <row r="18" spans="2:4" ht="15.75" thickTop="1" x14ac:dyDescent="0.25">
      <c r="B18" s="4"/>
      <c r="C18" s="53" t="s">
        <v>2108</v>
      </c>
      <c r="D18" s="54">
        <f>SUM(D8:D17)</f>
        <v>59</v>
      </c>
    </row>
    <row r="19" spans="2:4" x14ac:dyDescent="0.25">
      <c r="B19" s="4"/>
      <c r="C19" s="12"/>
    </row>
    <row r="20" spans="2:4" x14ac:dyDescent="0.25">
      <c r="B20" s="8" t="s">
        <v>1509</v>
      </c>
      <c r="C20" s="12"/>
    </row>
    <row r="21" spans="2:4" x14ac:dyDescent="0.25">
      <c r="B21" s="8" t="s">
        <v>1510</v>
      </c>
      <c r="C21" s="12"/>
    </row>
    <row r="22" spans="2:4" x14ac:dyDescent="0.25">
      <c r="B22" s="4"/>
      <c r="C22" s="12"/>
    </row>
    <row r="23" spans="2:4" x14ac:dyDescent="0.25">
      <c r="B23" s="4"/>
      <c r="C23" s="12"/>
    </row>
    <row r="24" spans="2:4" x14ac:dyDescent="0.25">
      <c r="B24" s="4"/>
      <c r="C24" s="12"/>
    </row>
    <row r="25" spans="2:4" x14ac:dyDescent="0.25">
      <c r="B25" s="4"/>
      <c r="C25" s="12"/>
    </row>
    <row r="26" spans="2:4" x14ac:dyDescent="0.25">
      <c r="B26" s="4"/>
      <c r="C26" s="12"/>
    </row>
    <row r="27" spans="2:4" x14ac:dyDescent="0.25">
      <c r="B27" s="4"/>
      <c r="C27" s="12"/>
    </row>
    <row r="28" spans="2:4" x14ac:dyDescent="0.25">
      <c r="B28" s="4"/>
      <c r="C28" s="12"/>
    </row>
    <row r="29" spans="2:4" x14ac:dyDescent="0.25">
      <c r="B29" s="4"/>
      <c r="C29" s="12"/>
    </row>
    <row r="30" spans="2:4" x14ac:dyDescent="0.25">
      <c r="B30" s="4"/>
      <c r="C30" s="12"/>
    </row>
    <row r="31" spans="2:4" x14ac:dyDescent="0.25">
      <c r="B31" s="4"/>
      <c r="C31" s="12"/>
    </row>
    <row r="32" spans="2:4" x14ac:dyDescent="0.25">
      <c r="B32" s="4"/>
      <c r="C32" s="12"/>
    </row>
    <row r="33" spans="2:3" x14ac:dyDescent="0.25">
      <c r="B33" s="4"/>
      <c r="C33" s="12"/>
    </row>
    <row r="34" spans="2:3" x14ac:dyDescent="0.25">
      <c r="B34" s="4"/>
      <c r="C34" s="12"/>
    </row>
    <row r="35" spans="2:3" x14ac:dyDescent="0.25">
      <c r="B35" s="4"/>
      <c r="C35" s="12"/>
    </row>
    <row r="36" spans="2:3" x14ac:dyDescent="0.25">
      <c r="B36" s="4"/>
      <c r="C36" s="12"/>
    </row>
    <row r="37" spans="2:3" x14ac:dyDescent="0.25">
      <c r="B37" s="4"/>
      <c r="C37" s="12"/>
    </row>
    <row r="38" spans="2:3" x14ac:dyDescent="0.25">
      <c r="B38" s="4"/>
      <c r="C38" s="12"/>
    </row>
    <row r="39" spans="2:3" x14ac:dyDescent="0.25">
      <c r="B39" s="4"/>
      <c r="C39" s="12"/>
    </row>
    <row r="40" spans="2:3" x14ac:dyDescent="0.25">
      <c r="B40" s="4"/>
      <c r="C40" s="12"/>
    </row>
    <row r="41" spans="2:3" x14ac:dyDescent="0.25">
      <c r="B41" s="4"/>
      <c r="C41" s="12"/>
    </row>
    <row r="42" spans="2:3" x14ac:dyDescent="0.25">
      <c r="B42" s="4"/>
      <c r="C42" s="12"/>
    </row>
    <row r="43" spans="2:3" x14ac:dyDescent="0.25">
      <c r="B43" s="4"/>
      <c r="C43" s="12"/>
    </row>
    <row r="44" spans="2:3" x14ac:dyDescent="0.25">
      <c r="B44" s="4"/>
      <c r="C44" s="12"/>
    </row>
    <row r="45" spans="2:3" x14ac:dyDescent="0.25">
      <c r="B45" s="4"/>
      <c r="C45" s="12"/>
    </row>
    <row r="46" spans="2:3" x14ac:dyDescent="0.25">
      <c r="B46" s="4"/>
      <c r="C46" s="12"/>
    </row>
    <row r="47" spans="2:3" x14ac:dyDescent="0.25">
      <c r="B47" s="4"/>
      <c r="C47" s="12"/>
    </row>
    <row r="48" spans="2:3" x14ac:dyDescent="0.25">
      <c r="B48" s="4"/>
      <c r="C48" s="12"/>
    </row>
    <row r="49" spans="2:3" x14ac:dyDescent="0.25">
      <c r="B49" s="4"/>
      <c r="C49" s="12"/>
    </row>
    <row r="50" spans="2:3" x14ac:dyDescent="0.25">
      <c r="B50" s="4"/>
      <c r="C50" s="12"/>
    </row>
    <row r="51" spans="2:3" x14ac:dyDescent="0.25">
      <c r="B51" s="4"/>
      <c r="C51" s="12"/>
    </row>
    <row r="52" spans="2:3" x14ac:dyDescent="0.25">
      <c r="B52" s="4"/>
      <c r="C52" s="12"/>
    </row>
    <row r="53" spans="2:3" x14ac:dyDescent="0.25">
      <c r="B53" s="4"/>
      <c r="C53" s="12"/>
    </row>
    <row r="54" spans="2:3" x14ac:dyDescent="0.25">
      <c r="B54" s="4"/>
      <c r="C54" s="12"/>
    </row>
    <row r="55" spans="2:3" x14ac:dyDescent="0.25">
      <c r="B55" s="4"/>
      <c r="C55" s="12"/>
    </row>
    <row r="56" spans="2:3" x14ac:dyDescent="0.25">
      <c r="B56" s="4"/>
      <c r="C56" s="12"/>
    </row>
    <row r="57" spans="2:3" x14ac:dyDescent="0.25">
      <c r="B57" s="4"/>
      <c r="C57" s="12"/>
    </row>
    <row r="58" spans="2:3" x14ac:dyDescent="0.25">
      <c r="B58" s="4"/>
      <c r="C58" s="12"/>
    </row>
    <row r="59" spans="2:3" x14ac:dyDescent="0.25">
      <c r="B59" s="4"/>
      <c r="C59" s="12"/>
    </row>
    <row r="60" spans="2:3" x14ac:dyDescent="0.25">
      <c r="B60" s="4"/>
      <c r="C60" s="12"/>
    </row>
    <row r="61" spans="2:3" x14ac:dyDescent="0.25">
      <c r="B61" s="4"/>
      <c r="C61" s="12"/>
    </row>
    <row r="62" spans="2:3" x14ac:dyDescent="0.25">
      <c r="B62" s="4"/>
      <c r="C62" s="12"/>
    </row>
    <row r="63" spans="2:3" x14ac:dyDescent="0.25">
      <c r="B63" s="4"/>
      <c r="C63" s="12"/>
    </row>
    <row r="64" spans="2:3" x14ac:dyDescent="0.25">
      <c r="B64" s="4"/>
      <c r="C64" s="12"/>
    </row>
    <row r="65" spans="2:3" x14ac:dyDescent="0.25">
      <c r="B65" s="4"/>
      <c r="C65" s="12"/>
    </row>
    <row r="66" spans="2:3" x14ac:dyDescent="0.25">
      <c r="B66" s="4"/>
      <c r="C66" s="12"/>
    </row>
    <row r="67" spans="2:3" x14ac:dyDescent="0.25">
      <c r="B67" s="4"/>
      <c r="C67" s="12"/>
    </row>
    <row r="68" spans="2:3" x14ac:dyDescent="0.25">
      <c r="B68" s="4"/>
      <c r="C68" s="12"/>
    </row>
    <row r="69" spans="2:3" x14ac:dyDescent="0.25">
      <c r="B69" s="4"/>
      <c r="C69" s="12"/>
    </row>
    <row r="70" spans="2:3" x14ac:dyDescent="0.25">
      <c r="B70" s="4"/>
      <c r="C70" s="12"/>
    </row>
    <row r="71" spans="2:3" x14ac:dyDescent="0.25">
      <c r="B71" s="4"/>
      <c r="C71" s="12"/>
    </row>
  </sheetData>
  <mergeCells count="1">
    <mergeCell ref="A5:E5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7:F70"/>
  <sheetViews>
    <sheetView showGridLines="0" zoomScaleNormal="100" workbookViewId="0">
      <selection activeCell="C6" sqref="C6"/>
    </sheetView>
  </sheetViews>
  <sheetFormatPr baseColWidth="10" defaultRowHeight="15" x14ac:dyDescent="0.25"/>
  <cols>
    <col min="1" max="1" width="11.42578125" style="9"/>
    <col min="2" max="2" width="21.85546875" style="12" customWidth="1"/>
    <col min="3" max="3" width="35.85546875" style="9" customWidth="1"/>
    <col min="4" max="4" width="13.7109375" style="9" customWidth="1"/>
    <col min="5" max="16384" width="11.42578125" style="9"/>
  </cols>
  <sheetData>
    <row r="7" spans="1:6" ht="18.75" x14ac:dyDescent="0.3">
      <c r="A7" s="97" t="s">
        <v>2149</v>
      </c>
      <c r="B7" s="97"/>
      <c r="C7" s="97"/>
      <c r="D7" s="97"/>
    </row>
    <row r="8" spans="1:6" ht="18.75" x14ac:dyDescent="0.3">
      <c r="E8" s="13"/>
      <c r="F8" s="13"/>
    </row>
    <row r="9" spans="1:6" ht="15.75" thickBot="1" x14ac:dyDescent="0.3">
      <c r="B9" s="57" t="s">
        <v>1146</v>
      </c>
      <c r="C9" s="31" t="s">
        <v>1511</v>
      </c>
    </row>
    <row r="10" spans="1:6" ht="15.75" thickTop="1" x14ac:dyDescent="0.25">
      <c r="B10" s="63" t="str">
        <f>HYPERLINK("[RED DE CLINICAS.xlsx]4!B6","REGION CAPITAL")</f>
        <v>REGION CAPITAL</v>
      </c>
      <c r="C10" s="32">
        <f>COUNTIF('4'!B7:B352,B10)</f>
        <v>19</v>
      </c>
    </row>
    <row r="11" spans="1:6" x14ac:dyDescent="0.25">
      <c r="B11" s="63" t="str">
        <f>HYPERLINK("[RED DE CLINICAS.xlsx]4!B26","EDO. ARAGUA")</f>
        <v>EDO. ARAGUA</v>
      </c>
      <c r="C11" s="32">
        <f>COUNTIF('4'!B8:B353,B11)</f>
        <v>1</v>
      </c>
    </row>
    <row r="12" spans="1:6" x14ac:dyDescent="0.25">
      <c r="B12" s="63" t="str">
        <f>HYPERLINK("[RED DE CLINICAS.xlsx]4!B27","EDO. BARINAS")</f>
        <v>EDO. BARINAS</v>
      </c>
      <c r="C12" s="32">
        <f>COUNTIF('4'!B9:B354,B12)</f>
        <v>1</v>
      </c>
    </row>
    <row r="13" spans="1:6" x14ac:dyDescent="0.25">
      <c r="B13" s="63" t="str">
        <f>HYPERLINK("[RED DE CLINICAS.xlsx]4!B28","EDO. CARABOBO")</f>
        <v>EDO. CARABOBO</v>
      </c>
      <c r="C13" s="32">
        <f>COUNTIF('4'!B10:B355,B13)</f>
        <v>1</v>
      </c>
    </row>
    <row r="14" spans="1:6" x14ac:dyDescent="0.25">
      <c r="B14" s="63" t="str">
        <f>HYPERLINK("[RED DE CLINICAS.xlsx]4!B29","EDO. LARA")</f>
        <v>EDO. LARA</v>
      </c>
      <c r="C14" s="32">
        <f>COUNTIF('4'!B11:B356,B14)</f>
        <v>2</v>
      </c>
    </row>
    <row r="15" spans="1:6" x14ac:dyDescent="0.25">
      <c r="B15" s="63" t="str">
        <f>HYPERLINK("[RED DE CLINICAS.xlsx]4!B31","EDO. NUEVA ESPARTA")</f>
        <v>EDO. NUEVA ESPARTA</v>
      </c>
      <c r="C15" s="32">
        <f>COUNTIF('4'!B12:B357,B15)</f>
        <v>1</v>
      </c>
    </row>
    <row r="16" spans="1:6" ht="15.75" thickBot="1" x14ac:dyDescent="0.3">
      <c r="B16" s="56" t="str">
        <f>HYPERLINK("[RED DE CLINICAS.xlsx]4!B32","EDO. ZULIA")</f>
        <v>EDO. ZULIA</v>
      </c>
      <c r="C16" s="32">
        <f>COUNTIF('4'!B13:B358,B16)</f>
        <v>1</v>
      </c>
    </row>
    <row r="17" spans="2:3" ht="15.75" thickTop="1" x14ac:dyDescent="0.25">
      <c r="B17" s="53" t="s">
        <v>2108</v>
      </c>
      <c r="C17" s="54">
        <f>SUM(C10:C16)</f>
        <v>26</v>
      </c>
    </row>
    <row r="18" spans="2:3" x14ac:dyDescent="0.25">
      <c r="B18" s="4"/>
      <c r="C18" s="12"/>
    </row>
    <row r="19" spans="2:3" x14ac:dyDescent="0.25">
      <c r="B19" s="4"/>
      <c r="C19" s="12"/>
    </row>
    <row r="20" spans="2:3" x14ac:dyDescent="0.25">
      <c r="B20" s="8" t="s">
        <v>1509</v>
      </c>
      <c r="C20" s="12"/>
    </row>
    <row r="21" spans="2:3" x14ac:dyDescent="0.25">
      <c r="B21" s="8" t="s">
        <v>1510</v>
      </c>
      <c r="C21" s="12"/>
    </row>
    <row r="22" spans="2:3" x14ac:dyDescent="0.25">
      <c r="B22" s="4"/>
      <c r="C22" s="12"/>
    </row>
    <row r="23" spans="2:3" x14ac:dyDescent="0.25">
      <c r="B23" s="4"/>
      <c r="C23" s="12"/>
    </row>
    <row r="24" spans="2:3" x14ac:dyDescent="0.25">
      <c r="B24" s="4"/>
      <c r="C24" s="12"/>
    </row>
    <row r="25" spans="2:3" x14ac:dyDescent="0.25">
      <c r="B25" s="4"/>
      <c r="C25" s="12"/>
    </row>
    <row r="26" spans="2:3" x14ac:dyDescent="0.25">
      <c r="B26" s="4"/>
      <c r="C26" s="12"/>
    </row>
    <row r="27" spans="2:3" x14ac:dyDescent="0.25">
      <c r="B27" s="4"/>
      <c r="C27" s="12"/>
    </row>
    <row r="28" spans="2:3" x14ac:dyDescent="0.25">
      <c r="B28" s="4"/>
      <c r="C28" s="12"/>
    </row>
    <row r="29" spans="2:3" x14ac:dyDescent="0.25">
      <c r="B29" s="4"/>
      <c r="C29" s="12"/>
    </row>
    <row r="30" spans="2:3" x14ac:dyDescent="0.25">
      <c r="B30" s="4"/>
      <c r="C30" s="12"/>
    </row>
    <row r="31" spans="2:3" x14ac:dyDescent="0.25">
      <c r="B31" s="4"/>
      <c r="C31" s="12"/>
    </row>
    <row r="32" spans="2:3" x14ac:dyDescent="0.25">
      <c r="B32" s="4"/>
      <c r="C32" s="12"/>
    </row>
    <row r="33" spans="2:3" x14ac:dyDescent="0.25">
      <c r="B33" s="4"/>
      <c r="C33" s="12"/>
    </row>
    <row r="34" spans="2:3" x14ac:dyDescent="0.25">
      <c r="B34" s="4"/>
      <c r="C34" s="12"/>
    </row>
    <row r="35" spans="2:3" x14ac:dyDescent="0.25">
      <c r="B35" s="4"/>
      <c r="C35" s="12"/>
    </row>
    <row r="36" spans="2:3" x14ac:dyDescent="0.25">
      <c r="B36" s="4"/>
      <c r="C36" s="12"/>
    </row>
    <row r="37" spans="2:3" x14ac:dyDescent="0.25">
      <c r="B37" s="4"/>
      <c r="C37" s="12"/>
    </row>
    <row r="38" spans="2:3" x14ac:dyDescent="0.25">
      <c r="B38" s="4"/>
      <c r="C38" s="12"/>
    </row>
    <row r="39" spans="2:3" x14ac:dyDescent="0.25">
      <c r="B39" s="4"/>
      <c r="C39" s="12"/>
    </row>
    <row r="40" spans="2:3" x14ac:dyDescent="0.25">
      <c r="B40" s="4"/>
      <c r="C40" s="12"/>
    </row>
    <row r="41" spans="2:3" x14ac:dyDescent="0.25">
      <c r="B41" s="4"/>
      <c r="C41" s="12"/>
    </row>
    <row r="42" spans="2:3" x14ac:dyDescent="0.25">
      <c r="B42" s="4"/>
      <c r="C42" s="12"/>
    </row>
    <row r="43" spans="2:3" x14ac:dyDescent="0.25">
      <c r="B43" s="4"/>
      <c r="C43" s="12"/>
    </row>
    <row r="44" spans="2:3" x14ac:dyDescent="0.25">
      <c r="B44" s="4"/>
      <c r="C44" s="12"/>
    </row>
    <row r="45" spans="2:3" x14ac:dyDescent="0.25">
      <c r="B45" s="4"/>
      <c r="C45" s="12"/>
    </row>
    <row r="46" spans="2:3" x14ac:dyDescent="0.25">
      <c r="B46" s="4"/>
      <c r="C46" s="12"/>
    </row>
    <row r="47" spans="2:3" x14ac:dyDescent="0.25">
      <c r="B47" s="4"/>
      <c r="C47" s="12"/>
    </row>
    <row r="48" spans="2:3" x14ac:dyDescent="0.25">
      <c r="B48" s="4"/>
      <c r="C48" s="12"/>
    </row>
    <row r="49" spans="2:3" x14ac:dyDescent="0.25">
      <c r="B49" s="4"/>
      <c r="C49" s="12"/>
    </row>
    <row r="50" spans="2:3" x14ac:dyDescent="0.25">
      <c r="B50" s="4"/>
      <c r="C50" s="12"/>
    </row>
    <row r="51" spans="2:3" x14ac:dyDescent="0.25">
      <c r="B51" s="4"/>
      <c r="C51" s="12"/>
    </row>
    <row r="52" spans="2:3" x14ac:dyDescent="0.25">
      <c r="B52" s="4"/>
      <c r="C52" s="12"/>
    </row>
    <row r="53" spans="2:3" x14ac:dyDescent="0.25">
      <c r="B53" s="4"/>
      <c r="C53" s="12"/>
    </row>
    <row r="54" spans="2:3" x14ac:dyDescent="0.25">
      <c r="B54" s="4"/>
      <c r="C54" s="12"/>
    </row>
    <row r="55" spans="2:3" x14ac:dyDescent="0.25">
      <c r="B55" s="4"/>
      <c r="C55" s="12"/>
    </row>
    <row r="56" spans="2:3" x14ac:dyDescent="0.25">
      <c r="B56" s="4"/>
      <c r="C56" s="12"/>
    </row>
    <row r="57" spans="2:3" x14ac:dyDescent="0.25">
      <c r="B57" s="4"/>
      <c r="C57" s="12"/>
    </row>
    <row r="58" spans="2:3" x14ac:dyDescent="0.25">
      <c r="B58" s="4"/>
      <c r="C58" s="12"/>
    </row>
    <row r="59" spans="2:3" x14ac:dyDescent="0.25">
      <c r="B59" s="4"/>
      <c r="C59" s="12"/>
    </row>
    <row r="60" spans="2:3" x14ac:dyDescent="0.25">
      <c r="B60" s="4"/>
      <c r="C60" s="12"/>
    </row>
    <row r="61" spans="2:3" x14ac:dyDescent="0.25">
      <c r="B61" s="4"/>
      <c r="C61" s="12"/>
    </row>
    <row r="62" spans="2:3" x14ac:dyDescent="0.25">
      <c r="B62" s="4"/>
      <c r="C62" s="12"/>
    </row>
    <row r="63" spans="2:3" x14ac:dyDescent="0.25">
      <c r="B63" s="4"/>
      <c r="C63" s="12"/>
    </row>
    <row r="64" spans="2:3" x14ac:dyDescent="0.25">
      <c r="B64" s="4"/>
      <c r="C64" s="12"/>
    </row>
    <row r="65" spans="2:3" x14ac:dyDescent="0.25">
      <c r="B65" s="4"/>
      <c r="C65" s="12"/>
    </row>
    <row r="66" spans="2:3" x14ac:dyDescent="0.25">
      <c r="B66" s="4"/>
      <c r="C66" s="12"/>
    </row>
    <row r="67" spans="2:3" x14ac:dyDescent="0.25">
      <c r="B67" s="4"/>
      <c r="C67" s="12"/>
    </row>
    <row r="68" spans="2:3" x14ac:dyDescent="0.25">
      <c r="B68" s="4"/>
      <c r="C68" s="12"/>
    </row>
    <row r="69" spans="2:3" x14ac:dyDescent="0.25">
      <c r="B69" s="4"/>
      <c r="C69" s="12"/>
    </row>
    <row r="70" spans="2:3" x14ac:dyDescent="0.25">
      <c r="B70" s="4"/>
      <c r="C70" s="12"/>
    </row>
  </sheetData>
  <mergeCells count="1">
    <mergeCell ref="A7:D7"/>
  </mergeCells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4"/>
  <dimension ref="A3:J356"/>
  <sheetViews>
    <sheetView showGridLines="0" tabSelected="1" zoomScaleNormal="100" workbookViewId="0">
      <pane ySplit="5" topLeftCell="A337" activePane="bottomLeft" state="frozen"/>
      <selection activeCell="D1" sqref="A1:K137"/>
      <selection pane="bottomLeft" activeCell="C340" sqref="C340"/>
    </sheetView>
  </sheetViews>
  <sheetFormatPr baseColWidth="10" defaultRowHeight="21.75" customHeight="1" x14ac:dyDescent="0.2"/>
  <cols>
    <col min="1" max="1" width="9.85546875" style="2" customWidth="1"/>
    <col min="2" max="2" width="13.5703125" style="2" customWidth="1"/>
    <col min="3" max="3" width="26.140625" style="2" customWidth="1"/>
    <col min="4" max="4" width="14.85546875" style="15" customWidth="1"/>
    <col min="5" max="5" width="42.5703125" style="2" customWidth="1"/>
    <col min="6" max="6" width="9.42578125" style="86" customWidth="1"/>
    <col min="7" max="7" width="14.140625" style="2" customWidth="1"/>
    <col min="8" max="8" width="27.140625" style="2" customWidth="1"/>
    <col min="9" max="9" width="21.42578125" style="2" customWidth="1"/>
    <col min="10" max="10" width="10.85546875" style="2" customWidth="1"/>
    <col min="11" max="16384" width="11.42578125" style="2"/>
  </cols>
  <sheetData>
    <row r="3" spans="1:10" ht="21.75" customHeight="1" x14ac:dyDescent="0.2">
      <c r="A3" s="98" t="s">
        <v>2126</v>
      </c>
      <c r="B3" s="98"/>
      <c r="C3" s="98"/>
      <c r="D3" s="98"/>
      <c r="E3" s="98"/>
      <c r="F3" s="98"/>
      <c r="G3" s="98"/>
      <c r="H3" s="98"/>
      <c r="I3" s="98"/>
      <c r="J3" s="98"/>
    </row>
    <row r="5" spans="1:10" s="16" customFormat="1" ht="36" customHeight="1" thickBot="1" x14ac:dyDescent="0.25">
      <c r="A5" s="30" t="s">
        <v>1145</v>
      </c>
      <c r="B5" s="33" t="s">
        <v>1512</v>
      </c>
      <c r="C5" s="33" t="s">
        <v>1146</v>
      </c>
      <c r="D5" s="33" t="s">
        <v>1095</v>
      </c>
      <c r="E5" s="33" t="s">
        <v>0</v>
      </c>
      <c r="F5" s="85" t="s">
        <v>1514</v>
      </c>
      <c r="G5" s="33" t="s">
        <v>1465</v>
      </c>
      <c r="H5" s="33" t="s">
        <v>1</v>
      </c>
      <c r="I5" s="33" t="s">
        <v>2</v>
      </c>
      <c r="J5" s="33" t="s">
        <v>3</v>
      </c>
    </row>
    <row r="6" spans="1:10" s="16" customFormat="1" ht="21.75" customHeight="1" thickTop="1" x14ac:dyDescent="0.2">
      <c r="A6" s="34" t="s">
        <v>0</v>
      </c>
      <c r="B6" s="34" t="s">
        <v>4</v>
      </c>
      <c r="C6" s="34" t="s">
        <v>4</v>
      </c>
      <c r="D6" s="35" t="s">
        <v>1528</v>
      </c>
      <c r="E6" s="36" t="s">
        <v>1101</v>
      </c>
      <c r="F6" s="50"/>
      <c r="G6" s="64"/>
      <c r="H6" s="37" t="s">
        <v>251</v>
      </c>
      <c r="I6" s="37" t="s">
        <v>1003</v>
      </c>
      <c r="J6" s="67" t="s">
        <v>252</v>
      </c>
    </row>
    <row r="7" spans="1:10" s="16" customFormat="1" ht="21.75" customHeight="1" x14ac:dyDescent="0.2">
      <c r="A7" s="38" t="s">
        <v>0</v>
      </c>
      <c r="B7" s="38" t="s">
        <v>4</v>
      </c>
      <c r="C7" s="38" t="s">
        <v>4</v>
      </c>
      <c r="D7" s="39" t="s">
        <v>1560</v>
      </c>
      <c r="E7" s="21" t="s">
        <v>1126</v>
      </c>
      <c r="F7" s="50"/>
      <c r="G7" s="20"/>
      <c r="H7" s="1" t="s">
        <v>1561</v>
      </c>
      <c r="I7" s="1" t="s">
        <v>893</v>
      </c>
      <c r="J7" s="1"/>
    </row>
    <row r="8" spans="1:10" s="16" customFormat="1" ht="21.75" customHeight="1" x14ac:dyDescent="0.2">
      <c r="A8" s="34" t="s">
        <v>0</v>
      </c>
      <c r="B8" s="34" t="s">
        <v>4</v>
      </c>
      <c r="C8" s="34" t="s">
        <v>4</v>
      </c>
      <c r="D8" s="35" t="s">
        <v>1539</v>
      </c>
      <c r="E8" s="36" t="s">
        <v>1112</v>
      </c>
      <c r="F8" s="50"/>
      <c r="G8" s="20"/>
      <c r="H8" s="37" t="s">
        <v>1540</v>
      </c>
      <c r="I8" s="37" t="s">
        <v>268</v>
      </c>
      <c r="J8" s="37"/>
    </row>
    <row r="9" spans="1:10" s="16" customFormat="1" ht="21.75" customHeight="1" x14ac:dyDescent="0.2">
      <c r="A9" s="38" t="s">
        <v>0</v>
      </c>
      <c r="B9" s="38" t="s">
        <v>4</v>
      </c>
      <c r="C9" s="38" t="s">
        <v>4</v>
      </c>
      <c r="D9" s="39" t="s">
        <v>1557</v>
      </c>
      <c r="E9" s="21" t="s">
        <v>1125</v>
      </c>
      <c r="F9" s="50"/>
      <c r="G9" s="20"/>
      <c r="H9" s="1" t="s">
        <v>289</v>
      </c>
      <c r="I9" s="1" t="s">
        <v>290</v>
      </c>
      <c r="J9" s="19"/>
    </row>
    <row r="10" spans="1:10" s="16" customFormat="1" ht="21.75" customHeight="1" x14ac:dyDescent="0.2">
      <c r="A10" s="38" t="s">
        <v>0</v>
      </c>
      <c r="B10" s="38" t="s">
        <v>4</v>
      </c>
      <c r="C10" s="38" t="s">
        <v>4</v>
      </c>
      <c r="D10" s="39" t="s">
        <v>1525</v>
      </c>
      <c r="E10" s="21" t="s">
        <v>1099</v>
      </c>
      <c r="F10" s="50"/>
      <c r="G10" s="20"/>
      <c r="H10" s="1" t="s">
        <v>248</v>
      </c>
      <c r="I10" s="1" t="s">
        <v>249</v>
      </c>
      <c r="J10" s="1"/>
    </row>
    <row r="11" spans="1:10" s="16" customFormat="1" ht="21.75" customHeight="1" x14ac:dyDescent="0.2">
      <c r="A11" s="38" t="s">
        <v>0</v>
      </c>
      <c r="B11" s="38" t="s">
        <v>4</v>
      </c>
      <c r="C11" s="38" t="s">
        <v>4</v>
      </c>
      <c r="D11" s="39" t="s">
        <v>1549</v>
      </c>
      <c r="E11" s="21" t="s">
        <v>1121</v>
      </c>
      <c r="F11" s="50"/>
      <c r="G11" s="20"/>
      <c r="H11" s="1" t="s">
        <v>284</v>
      </c>
      <c r="I11" s="1" t="s">
        <v>285</v>
      </c>
      <c r="J11" s="1"/>
    </row>
    <row r="12" spans="1:10" s="16" customFormat="1" ht="21.75" customHeight="1" x14ac:dyDescent="0.2">
      <c r="A12" s="38" t="s">
        <v>0</v>
      </c>
      <c r="B12" s="38" t="s">
        <v>4</v>
      </c>
      <c r="C12" s="38" t="s">
        <v>4</v>
      </c>
      <c r="D12" s="39" t="s">
        <v>1573</v>
      </c>
      <c r="E12" s="21" t="s">
        <v>1133</v>
      </c>
      <c r="F12" s="50"/>
      <c r="G12" s="20"/>
      <c r="H12" s="1" t="s">
        <v>303</v>
      </c>
      <c r="I12" s="1" t="s">
        <v>304</v>
      </c>
      <c r="J12" s="1"/>
    </row>
    <row r="13" spans="1:10" s="16" customFormat="1" ht="21.75" customHeight="1" x14ac:dyDescent="0.2">
      <c r="A13" s="38" t="s">
        <v>0</v>
      </c>
      <c r="B13" s="38" t="s">
        <v>4</v>
      </c>
      <c r="C13" s="38" t="s">
        <v>4</v>
      </c>
      <c r="D13" s="39" t="s">
        <v>1516</v>
      </c>
      <c r="E13" s="21" t="s">
        <v>1096</v>
      </c>
      <c r="F13" s="50"/>
      <c r="G13" s="21"/>
      <c r="H13" s="1" t="s">
        <v>923</v>
      </c>
      <c r="I13" s="21" t="s">
        <v>924</v>
      </c>
      <c r="J13" s="21"/>
    </row>
    <row r="14" spans="1:10" s="16" customFormat="1" ht="21.75" customHeight="1" x14ac:dyDescent="0.2">
      <c r="A14" s="38" t="s">
        <v>0</v>
      </c>
      <c r="B14" s="38" t="s">
        <v>4</v>
      </c>
      <c r="C14" s="38" t="s">
        <v>4</v>
      </c>
      <c r="D14" s="39" t="s">
        <v>1546</v>
      </c>
      <c r="E14" s="21" t="s">
        <v>1118</v>
      </c>
      <c r="F14" s="50"/>
      <c r="G14" s="20"/>
      <c r="H14" s="1" t="s">
        <v>278</v>
      </c>
      <c r="I14" s="1" t="s">
        <v>279</v>
      </c>
      <c r="J14" s="19"/>
    </row>
    <row r="15" spans="1:10" s="16" customFormat="1" ht="21.75" customHeight="1" x14ac:dyDescent="0.2">
      <c r="A15" s="38" t="s">
        <v>0</v>
      </c>
      <c r="B15" s="38" t="s">
        <v>4</v>
      </c>
      <c r="C15" s="38" t="s">
        <v>4</v>
      </c>
      <c r="D15" s="39" t="s">
        <v>1579</v>
      </c>
      <c r="E15" s="21" t="s">
        <v>1138</v>
      </c>
      <c r="F15" s="50"/>
      <c r="G15" s="20"/>
      <c r="H15" s="1" t="s">
        <v>898</v>
      </c>
      <c r="I15" s="1" t="s">
        <v>897</v>
      </c>
      <c r="J15" s="1"/>
    </row>
    <row r="16" spans="1:10" s="16" customFormat="1" ht="21.75" customHeight="1" x14ac:dyDescent="0.2">
      <c r="A16" s="38" t="s">
        <v>0</v>
      </c>
      <c r="B16" s="38" t="s">
        <v>4</v>
      </c>
      <c r="C16" s="38" t="s">
        <v>4</v>
      </c>
      <c r="D16" s="39" t="s">
        <v>2133</v>
      </c>
      <c r="E16" s="21" t="s">
        <v>2116</v>
      </c>
      <c r="F16" s="50">
        <v>41859</v>
      </c>
      <c r="G16" s="20"/>
      <c r="H16" s="1" t="s">
        <v>2117</v>
      </c>
      <c r="I16" s="21" t="s">
        <v>2118</v>
      </c>
      <c r="J16" s="21"/>
    </row>
    <row r="17" spans="1:10" s="16" customFormat="1" ht="21.75" customHeight="1" x14ac:dyDescent="0.2">
      <c r="A17" s="38" t="s">
        <v>0</v>
      </c>
      <c r="B17" s="38" t="s">
        <v>4</v>
      </c>
      <c r="C17" s="38" t="s">
        <v>4</v>
      </c>
      <c r="D17" s="40" t="s">
        <v>1520</v>
      </c>
      <c r="E17" s="21" t="s">
        <v>1140</v>
      </c>
      <c r="F17" s="50"/>
      <c r="G17" s="27" t="s">
        <v>1331</v>
      </c>
      <c r="H17" s="1" t="s">
        <v>245</v>
      </c>
      <c r="I17" s="1" t="s">
        <v>246</v>
      </c>
      <c r="J17" s="1"/>
    </row>
    <row r="18" spans="1:10" s="16" customFormat="1" ht="21.75" customHeight="1" x14ac:dyDescent="0.2">
      <c r="A18" s="38" t="s">
        <v>0</v>
      </c>
      <c r="B18" s="38" t="s">
        <v>4</v>
      </c>
      <c r="C18" s="38" t="s">
        <v>4</v>
      </c>
      <c r="D18" s="39" t="s">
        <v>1521</v>
      </c>
      <c r="E18" s="21" t="s">
        <v>1141</v>
      </c>
      <c r="F18" s="50"/>
      <c r="G18" s="20"/>
      <c r="H18" s="1" t="s">
        <v>899</v>
      </c>
      <c r="I18" s="1" t="s">
        <v>900</v>
      </c>
      <c r="J18" s="1"/>
    </row>
    <row r="19" spans="1:10" s="16" customFormat="1" ht="21.75" customHeight="1" x14ac:dyDescent="0.2">
      <c r="A19" s="38" t="s">
        <v>0</v>
      </c>
      <c r="B19" s="38" t="s">
        <v>4</v>
      </c>
      <c r="C19" s="38" t="s">
        <v>4</v>
      </c>
      <c r="D19" s="40" t="s">
        <v>1526</v>
      </c>
      <c r="E19" s="21" t="s">
        <v>1100</v>
      </c>
      <c r="F19" s="50"/>
      <c r="G19" s="27"/>
      <c r="H19" s="1" t="s">
        <v>1527</v>
      </c>
      <c r="I19" s="1" t="s">
        <v>250</v>
      </c>
      <c r="J19" s="1"/>
    </row>
    <row r="20" spans="1:10" s="16" customFormat="1" ht="21.75" customHeight="1" x14ac:dyDescent="0.2">
      <c r="A20" s="38" t="s">
        <v>0</v>
      </c>
      <c r="B20" s="38" t="s">
        <v>4</v>
      </c>
      <c r="C20" s="38" t="s">
        <v>4</v>
      </c>
      <c r="D20" s="40" t="s">
        <v>1529</v>
      </c>
      <c r="E20" s="21" t="s">
        <v>1102</v>
      </c>
      <c r="F20" s="50"/>
      <c r="G20" s="66"/>
      <c r="H20" s="1" t="s">
        <v>253</v>
      </c>
      <c r="I20" s="1" t="s">
        <v>254</v>
      </c>
      <c r="J20" s="19" t="s">
        <v>255</v>
      </c>
    </row>
    <row r="21" spans="1:10" s="16" customFormat="1" ht="21.75" customHeight="1" x14ac:dyDescent="0.2">
      <c r="A21" s="38" t="s">
        <v>0</v>
      </c>
      <c r="B21" s="38" t="s">
        <v>4</v>
      </c>
      <c r="C21" s="38" t="s">
        <v>4</v>
      </c>
      <c r="D21" s="39" t="s">
        <v>1530</v>
      </c>
      <c r="E21" s="21" t="s">
        <v>1103</v>
      </c>
      <c r="F21" s="50"/>
      <c r="G21" s="65"/>
      <c r="H21" s="1" t="s">
        <v>256</v>
      </c>
      <c r="I21" s="1" t="s">
        <v>257</v>
      </c>
      <c r="J21" s="19"/>
    </row>
    <row r="22" spans="1:10" s="16" customFormat="1" ht="21.75" customHeight="1" x14ac:dyDescent="0.2">
      <c r="A22" s="38" t="s">
        <v>0</v>
      </c>
      <c r="B22" s="38" t="s">
        <v>4</v>
      </c>
      <c r="C22" s="38" t="s">
        <v>4</v>
      </c>
      <c r="D22" s="39" t="s">
        <v>1531</v>
      </c>
      <c r="E22" s="21" t="s">
        <v>1104</v>
      </c>
      <c r="F22" s="50"/>
      <c r="G22" s="20"/>
      <c r="H22" s="1" t="s">
        <v>1078</v>
      </c>
      <c r="I22" s="1" t="s">
        <v>1079</v>
      </c>
      <c r="J22" s="19"/>
    </row>
    <row r="23" spans="1:10" s="16" customFormat="1" ht="21.75" customHeight="1" x14ac:dyDescent="0.2">
      <c r="A23" s="38" t="s">
        <v>0</v>
      </c>
      <c r="B23" s="38" t="s">
        <v>4</v>
      </c>
      <c r="C23" s="38" t="s">
        <v>4</v>
      </c>
      <c r="D23" s="39" t="s">
        <v>1532</v>
      </c>
      <c r="E23" s="21" t="s">
        <v>1320</v>
      </c>
      <c r="F23" s="50"/>
      <c r="G23" s="20" t="s">
        <v>1332</v>
      </c>
      <c r="H23" s="1" t="s">
        <v>258</v>
      </c>
      <c r="I23" s="1" t="s">
        <v>259</v>
      </c>
      <c r="J23" s="1"/>
    </row>
    <row r="24" spans="1:10" s="16" customFormat="1" ht="21.75" customHeight="1" x14ac:dyDescent="0.2">
      <c r="A24" s="38" t="s">
        <v>0</v>
      </c>
      <c r="B24" s="38" t="s">
        <v>4</v>
      </c>
      <c r="C24" s="38" t="s">
        <v>4</v>
      </c>
      <c r="D24" s="39" t="s">
        <v>1533</v>
      </c>
      <c r="E24" s="21" t="s">
        <v>1337</v>
      </c>
      <c r="F24" s="50"/>
      <c r="G24" s="65" t="s">
        <v>1493</v>
      </c>
      <c r="H24" s="1" t="s">
        <v>260</v>
      </c>
      <c r="I24" s="1" t="s">
        <v>261</v>
      </c>
      <c r="J24" s="1"/>
    </row>
    <row r="25" spans="1:10" s="16" customFormat="1" ht="21.75" customHeight="1" x14ac:dyDescent="0.2">
      <c r="A25" s="38" t="s">
        <v>0</v>
      </c>
      <c r="B25" s="38" t="s">
        <v>4</v>
      </c>
      <c r="C25" s="38" t="s">
        <v>4</v>
      </c>
      <c r="D25" s="39" t="s">
        <v>1534</v>
      </c>
      <c r="E25" s="21" t="s">
        <v>1105</v>
      </c>
      <c r="F25" s="50"/>
      <c r="G25" s="20"/>
      <c r="H25" s="1" t="s">
        <v>262</v>
      </c>
      <c r="I25" s="1" t="s">
        <v>263</v>
      </c>
      <c r="J25" s="1"/>
    </row>
    <row r="26" spans="1:10" s="16" customFormat="1" ht="21.75" customHeight="1" x14ac:dyDescent="0.2">
      <c r="A26" s="38" t="s">
        <v>0</v>
      </c>
      <c r="B26" s="38" t="s">
        <v>4</v>
      </c>
      <c r="C26" s="38" t="s">
        <v>4</v>
      </c>
      <c r="D26" s="39" t="s">
        <v>1518</v>
      </c>
      <c r="E26" s="21" t="s">
        <v>1098</v>
      </c>
      <c r="F26" s="50"/>
      <c r="G26" s="26"/>
      <c r="H26" s="21" t="s">
        <v>1519</v>
      </c>
      <c r="I26" s="21" t="s">
        <v>244</v>
      </c>
      <c r="J26" s="21"/>
    </row>
    <row r="27" spans="1:10" s="16" customFormat="1" ht="21.75" customHeight="1" x14ac:dyDescent="0.2">
      <c r="A27" s="38" t="s">
        <v>0</v>
      </c>
      <c r="B27" s="38" t="s">
        <v>4</v>
      </c>
      <c r="C27" s="38" t="s">
        <v>4</v>
      </c>
      <c r="D27" s="39" t="s">
        <v>1536</v>
      </c>
      <c r="E27" s="21" t="s">
        <v>1110</v>
      </c>
      <c r="F27" s="50"/>
      <c r="G27" s="20"/>
      <c r="H27" s="1" t="s">
        <v>1537</v>
      </c>
      <c r="I27" s="1" t="s">
        <v>264</v>
      </c>
      <c r="J27" s="28" t="s">
        <v>265</v>
      </c>
    </row>
    <row r="28" spans="1:10" s="16" customFormat="1" ht="21.75" customHeight="1" x14ac:dyDescent="0.2">
      <c r="A28" s="38" t="s">
        <v>0</v>
      </c>
      <c r="B28" s="38" t="s">
        <v>4</v>
      </c>
      <c r="C28" s="38" t="s">
        <v>4</v>
      </c>
      <c r="D28" s="39" t="s">
        <v>1541</v>
      </c>
      <c r="E28" s="21" t="s">
        <v>1113</v>
      </c>
      <c r="F28" s="50"/>
      <c r="G28" s="20"/>
      <c r="H28" s="1" t="s">
        <v>931</v>
      </c>
      <c r="I28" s="1" t="s">
        <v>932</v>
      </c>
      <c r="J28" s="1"/>
    </row>
    <row r="29" spans="1:10" s="16" customFormat="1" ht="21.75" customHeight="1" x14ac:dyDescent="0.2">
      <c r="A29" s="38" t="s">
        <v>0</v>
      </c>
      <c r="B29" s="38" t="s">
        <v>4</v>
      </c>
      <c r="C29" s="38" t="s">
        <v>4</v>
      </c>
      <c r="D29" s="39" t="s">
        <v>1542</v>
      </c>
      <c r="E29" s="21" t="s">
        <v>1114</v>
      </c>
      <c r="F29" s="50"/>
      <c r="G29" s="20"/>
      <c r="H29" s="1" t="s">
        <v>269</v>
      </c>
      <c r="I29" s="1" t="s">
        <v>270</v>
      </c>
      <c r="J29" s="1"/>
    </row>
    <row r="30" spans="1:10" s="16" customFormat="1" ht="21.75" customHeight="1" x14ac:dyDescent="0.2">
      <c r="A30" s="38" t="s">
        <v>0</v>
      </c>
      <c r="B30" s="38" t="s">
        <v>4</v>
      </c>
      <c r="C30" s="38" t="s">
        <v>4</v>
      </c>
      <c r="D30" s="39" t="s">
        <v>1543</v>
      </c>
      <c r="E30" s="21" t="s">
        <v>1115</v>
      </c>
      <c r="F30" s="50"/>
      <c r="G30" s="20"/>
      <c r="H30" s="1" t="s">
        <v>271</v>
      </c>
      <c r="I30" s="1" t="s">
        <v>272</v>
      </c>
      <c r="J30" s="28"/>
    </row>
    <row r="31" spans="1:10" s="16" customFormat="1" ht="21.75" customHeight="1" x14ac:dyDescent="0.2">
      <c r="A31" s="38" t="s">
        <v>0</v>
      </c>
      <c r="B31" s="38" t="s">
        <v>4</v>
      </c>
      <c r="C31" s="38" t="s">
        <v>4</v>
      </c>
      <c r="D31" s="39" t="s">
        <v>1545</v>
      </c>
      <c r="E31" s="21" t="s">
        <v>1117</v>
      </c>
      <c r="F31" s="50"/>
      <c r="G31" s="20"/>
      <c r="H31" s="1" t="s">
        <v>276</v>
      </c>
      <c r="I31" s="1" t="s">
        <v>277</v>
      </c>
      <c r="J31" s="19"/>
    </row>
    <row r="32" spans="1:10" s="16" customFormat="1" ht="21.75" customHeight="1" x14ac:dyDescent="0.2">
      <c r="A32" s="38" t="s">
        <v>0</v>
      </c>
      <c r="B32" s="38" t="s">
        <v>4</v>
      </c>
      <c r="C32" s="38" t="s">
        <v>4</v>
      </c>
      <c r="D32" s="39" t="s">
        <v>1522</v>
      </c>
      <c r="E32" s="21" t="s">
        <v>1523</v>
      </c>
      <c r="F32" s="50"/>
      <c r="G32" s="20" t="s">
        <v>1332</v>
      </c>
      <c r="H32" s="1" t="s">
        <v>1524</v>
      </c>
      <c r="I32" s="1" t="s">
        <v>247</v>
      </c>
      <c r="J32" s="1"/>
    </row>
    <row r="33" spans="1:10" s="16" customFormat="1" ht="21.75" customHeight="1" x14ac:dyDescent="0.2">
      <c r="A33" s="34" t="s">
        <v>0</v>
      </c>
      <c r="B33" s="34" t="s">
        <v>4</v>
      </c>
      <c r="C33" s="34" t="s">
        <v>4</v>
      </c>
      <c r="D33" s="81" t="s">
        <v>2150</v>
      </c>
      <c r="E33" s="81" t="s">
        <v>2151</v>
      </c>
      <c r="F33" s="82">
        <v>41908</v>
      </c>
      <c r="G33" s="42" t="s">
        <v>2152</v>
      </c>
      <c r="H33" s="83" t="s">
        <v>2153</v>
      </c>
      <c r="I33" s="83" t="s">
        <v>2154</v>
      </c>
      <c r="J33" s="1"/>
    </row>
    <row r="34" spans="1:10" s="16" customFormat="1" ht="21.75" customHeight="1" x14ac:dyDescent="0.2">
      <c r="A34" s="38" t="s">
        <v>0</v>
      </c>
      <c r="B34" s="38" t="s">
        <v>4</v>
      </c>
      <c r="C34" s="38" t="s">
        <v>4</v>
      </c>
      <c r="D34" s="39" t="s">
        <v>1547</v>
      </c>
      <c r="E34" s="21" t="s">
        <v>1119</v>
      </c>
      <c r="F34" s="50"/>
      <c r="G34" s="20"/>
      <c r="H34" s="1" t="s">
        <v>280</v>
      </c>
      <c r="I34" s="1" t="s">
        <v>281</v>
      </c>
      <c r="J34" s="19"/>
    </row>
    <row r="35" spans="1:10" s="16" customFormat="1" ht="21.75" customHeight="1" x14ac:dyDescent="0.2">
      <c r="A35" s="38" t="s">
        <v>0</v>
      </c>
      <c r="B35" s="38" t="s">
        <v>4</v>
      </c>
      <c r="C35" s="38" t="s">
        <v>4</v>
      </c>
      <c r="D35" s="39" t="s">
        <v>1544</v>
      </c>
      <c r="E35" s="21" t="s">
        <v>1116</v>
      </c>
      <c r="F35" s="50"/>
      <c r="G35" s="20"/>
      <c r="H35" s="1" t="s">
        <v>274</v>
      </c>
      <c r="I35" s="1" t="s">
        <v>275</v>
      </c>
      <c r="J35" s="28"/>
    </row>
    <row r="36" spans="1:10" s="16" customFormat="1" ht="21.75" customHeight="1" x14ac:dyDescent="0.2">
      <c r="A36" s="38" t="s">
        <v>0</v>
      </c>
      <c r="B36" s="38" t="s">
        <v>4</v>
      </c>
      <c r="C36" s="38" t="s">
        <v>4</v>
      </c>
      <c r="D36" s="39" t="s">
        <v>1548</v>
      </c>
      <c r="E36" s="21" t="s">
        <v>1120</v>
      </c>
      <c r="F36" s="50"/>
      <c r="G36" s="20"/>
      <c r="H36" s="1" t="s">
        <v>282</v>
      </c>
      <c r="I36" s="1" t="s">
        <v>283</v>
      </c>
      <c r="J36" s="1"/>
    </row>
    <row r="37" spans="1:10" s="16" customFormat="1" ht="21.75" customHeight="1" x14ac:dyDescent="0.2">
      <c r="A37" s="38" t="s">
        <v>0</v>
      </c>
      <c r="B37" s="38" t="s">
        <v>4</v>
      </c>
      <c r="C37" s="38" t="s">
        <v>4</v>
      </c>
      <c r="D37" s="39" t="s">
        <v>1550</v>
      </c>
      <c r="E37" s="21" t="s">
        <v>1551</v>
      </c>
      <c r="F37" s="50"/>
      <c r="G37" s="20"/>
      <c r="H37" s="1" t="s">
        <v>1552</v>
      </c>
      <c r="I37" s="1" t="s">
        <v>870</v>
      </c>
      <c r="J37" s="1"/>
    </row>
    <row r="38" spans="1:10" s="16" customFormat="1" ht="21.75" customHeight="1" x14ac:dyDescent="0.2">
      <c r="A38" s="38" t="s">
        <v>0</v>
      </c>
      <c r="B38" s="38" t="s">
        <v>4</v>
      </c>
      <c r="C38" s="38" t="s">
        <v>4</v>
      </c>
      <c r="D38" s="39" t="s">
        <v>1553</v>
      </c>
      <c r="E38" s="21" t="s">
        <v>1122</v>
      </c>
      <c r="F38" s="50"/>
      <c r="G38" s="20"/>
      <c r="H38" s="1" t="s">
        <v>1004</v>
      </c>
      <c r="I38" s="1" t="s">
        <v>1005</v>
      </c>
      <c r="J38" s="1"/>
    </row>
    <row r="39" spans="1:10" s="16" customFormat="1" ht="21.75" customHeight="1" x14ac:dyDescent="0.2">
      <c r="A39" s="38" t="s">
        <v>0</v>
      </c>
      <c r="B39" s="38" t="s">
        <v>4</v>
      </c>
      <c r="C39" s="38" t="s">
        <v>4</v>
      </c>
      <c r="D39" s="39" t="s">
        <v>1554</v>
      </c>
      <c r="E39" s="21" t="s">
        <v>1123</v>
      </c>
      <c r="F39" s="50"/>
      <c r="G39" s="20" t="s">
        <v>1332</v>
      </c>
      <c r="H39" s="1" t="s">
        <v>1555</v>
      </c>
      <c r="I39" s="14" t="s">
        <v>286</v>
      </c>
      <c r="J39" s="1"/>
    </row>
    <row r="40" spans="1:10" s="16" customFormat="1" ht="21.75" customHeight="1" x14ac:dyDescent="0.2">
      <c r="A40" s="38" t="s">
        <v>0</v>
      </c>
      <c r="B40" s="38" t="s">
        <v>4</v>
      </c>
      <c r="C40" s="38" t="s">
        <v>4</v>
      </c>
      <c r="D40" s="39" t="s">
        <v>1558</v>
      </c>
      <c r="E40" s="21" t="s">
        <v>1410</v>
      </c>
      <c r="F40" s="50"/>
      <c r="G40" s="20"/>
      <c r="H40" s="1" t="s">
        <v>291</v>
      </c>
      <c r="I40" s="1" t="s">
        <v>292</v>
      </c>
      <c r="J40" s="1"/>
    </row>
    <row r="41" spans="1:10" s="16" customFormat="1" ht="21.75" customHeight="1" x14ac:dyDescent="0.2">
      <c r="A41" s="38" t="s">
        <v>0</v>
      </c>
      <c r="B41" s="38" t="s">
        <v>4</v>
      </c>
      <c r="C41" s="38" t="s">
        <v>4</v>
      </c>
      <c r="D41" s="39" t="s">
        <v>1566</v>
      </c>
      <c r="E41" s="21" t="s">
        <v>1567</v>
      </c>
      <c r="F41" s="50"/>
      <c r="G41" s="20"/>
      <c r="H41" s="1" t="s">
        <v>295</v>
      </c>
      <c r="I41" s="1" t="s">
        <v>296</v>
      </c>
      <c r="J41" s="1"/>
    </row>
    <row r="42" spans="1:10" s="16" customFormat="1" ht="21.75" customHeight="1" x14ac:dyDescent="0.2">
      <c r="A42" s="38" t="s">
        <v>0</v>
      </c>
      <c r="B42" s="38" t="s">
        <v>4</v>
      </c>
      <c r="C42" s="38" t="s">
        <v>4</v>
      </c>
      <c r="D42" s="40" t="s">
        <v>1562</v>
      </c>
      <c r="E42" s="21" t="s">
        <v>1127</v>
      </c>
      <c r="F42" s="50"/>
      <c r="G42" s="27"/>
      <c r="H42" s="1" t="s">
        <v>293</v>
      </c>
      <c r="I42" s="1" t="s">
        <v>1080</v>
      </c>
      <c r="J42" s="1"/>
    </row>
    <row r="43" spans="1:10" s="16" customFormat="1" ht="21.75" customHeight="1" x14ac:dyDescent="0.2">
      <c r="A43" s="38" t="s">
        <v>0</v>
      </c>
      <c r="B43" s="38" t="s">
        <v>4</v>
      </c>
      <c r="C43" s="38" t="s">
        <v>4</v>
      </c>
      <c r="D43" s="39" t="s">
        <v>1563</v>
      </c>
      <c r="E43" s="21" t="s">
        <v>1128</v>
      </c>
      <c r="F43" s="50"/>
      <c r="G43" s="20"/>
      <c r="H43" s="1" t="s">
        <v>1564</v>
      </c>
      <c r="I43" s="1" t="s">
        <v>294</v>
      </c>
      <c r="J43" s="1"/>
    </row>
    <row r="44" spans="1:10" s="16" customFormat="1" ht="21.75" customHeight="1" x14ac:dyDescent="0.2">
      <c r="A44" s="38" t="s">
        <v>0</v>
      </c>
      <c r="B44" s="38" t="s">
        <v>4</v>
      </c>
      <c r="C44" s="38" t="s">
        <v>4</v>
      </c>
      <c r="D44" s="39" t="s">
        <v>1565</v>
      </c>
      <c r="E44" s="21" t="s">
        <v>1129</v>
      </c>
      <c r="F44" s="50"/>
      <c r="G44" s="20"/>
      <c r="H44" s="1" t="s">
        <v>1061</v>
      </c>
      <c r="I44" s="1" t="s">
        <v>1062</v>
      </c>
      <c r="J44" s="1"/>
    </row>
    <row r="45" spans="1:10" s="16" customFormat="1" ht="21.75" customHeight="1" x14ac:dyDescent="0.2">
      <c r="A45" s="38" t="s">
        <v>0</v>
      </c>
      <c r="B45" s="38" t="s">
        <v>4</v>
      </c>
      <c r="C45" s="38" t="s">
        <v>4</v>
      </c>
      <c r="D45" s="39" t="s">
        <v>1568</v>
      </c>
      <c r="E45" s="21" t="s">
        <v>1130</v>
      </c>
      <c r="F45" s="50"/>
      <c r="G45" s="20"/>
      <c r="H45" s="1" t="s">
        <v>297</v>
      </c>
      <c r="I45" s="1" t="s">
        <v>298</v>
      </c>
      <c r="J45" s="19" t="s">
        <v>299</v>
      </c>
    </row>
    <row r="46" spans="1:10" s="16" customFormat="1" ht="21.75" customHeight="1" x14ac:dyDescent="0.2">
      <c r="A46" s="38" t="s">
        <v>0</v>
      </c>
      <c r="B46" s="38" t="s">
        <v>4</v>
      </c>
      <c r="C46" s="38" t="s">
        <v>4</v>
      </c>
      <c r="D46" s="39" t="s">
        <v>1535</v>
      </c>
      <c r="E46" s="21" t="s">
        <v>1338</v>
      </c>
      <c r="F46" s="50"/>
      <c r="G46" s="20"/>
      <c r="H46" s="1" t="s">
        <v>778</v>
      </c>
      <c r="I46" s="1" t="s">
        <v>779</v>
      </c>
      <c r="J46" s="1"/>
    </row>
    <row r="47" spans="1:10" s="16" customFormat="1" ht="21.75" customHeight="1" x14ac:dyDescent="0.2">
      <c r="A47" s="38" t="s">
        <v>0</v>
      </c>
      <c r="B47" s="38" t="s">
        <v>4</v>
      </c>
      <c r="C47" s="38" t="s">
        <v>4</v>
      </c>
      <c r="D47" s="39" t="s">
        <v>1570</v>
      </c>
      <c r="E47" s="21" t="s">
        <v>1131</v>
      </c>
      <c r="F47" s="50"/>
      <c r="G47" s="20"/>
      <c r="H47" s="1" t="s">
        <v>1571</v>
      </c>
      <c r="I47" s="1" t="s">
        <v>300</v>
      </c>
      <c r="J47" s="19"/>
    </row>
    <row r="48" spans="1:10" s="16" customFormat="1" ht="21.75" customHeight="1" x14ac:dyDescent="0.2">
      <c r="A48" s="38" t="s">
        <v>0</v>
      </c>
      <c r="B48" s="38" t="s">
        <v>4</v>
      </c>
      <c r="C48" s="38" t="s">
        <v>4</v>
      </c>
      <c r="D48" s="39" t="s">
        <v>1572</v>
      </c>
      <c r="E48" s="21" t="s">
        <v>1132</v>
      </c>
      <c r="F48" s="50"/>
      <c r="G48" s="20"/>
      <c r="H48" s="1" t="s">
        <v>301</v>
      </c>
      <c r="I48" s="1" t="s">
        <v>302</v>
      </c>
      <c r="J48" s="1"/>
    </row>
    <row r="49" spans="1:10" s="16" customFormat="1" ht="21.75" customHeight="1" x14ac:dyDescent="0.2">
      <c r="A49" s="38" t="s">
        <v>0</v>
      </c>
      <c r="B49" s="38" t="s">
        <v>4</v>
      </c>
      <c r="C49" s="38" t="s">
        <v>4</v>
      </c>
      <c r="D49" s="39" t="s">
        <v>1517</v>
      </c>
      <c r="E49" s="21" t="s">
        <v>1097</v>
      </c>
      <c r="F49" s="50"/>
      <c r="G49" s="20"/>
      <c r="H49" s="1" t="s">
        <v>242</v>
      </c>
      <c r="I49" s="1" t="s">
        <v>243</v>
      </c>
      <c r="J49" s="1"/>
    </row>
    <row r="50" spans="1:10" s="16" customFormat="1" ht="21.75" customHeight="1" x14ac:dyDescent="0.2">
      <c r="A50" s="38" t="s">
        <v>0</v>
      </c>
      <c r="B50" s="38" t="s">
        <v>4</v>
      </c>
      <c r="C50" s="38" t="s">
        <v>4</v>
      </c>
      <c r="D50" s="39" t="s">
        <v>1569</v>
      </c>
      <c r="E50" s="21" t="s">
        <v>1106</v>
      </c>
      <c r="F50" s="50"/>
      <c r="G50" s="1"/>
      <c r="H50" s="1" t="s">
        <v>981</v>
      </c>
      <c r="I50" s="1" t="s">
        <v>982</v>
      </c>
      <c r="J50" s="19"/>
    </row>
    <row r="51" spans="1:10" s="16" customFormat="1" ht="21.75" customHeight="1" x14ac:dyDescent="0.2">
      <c r="A51" s="38" t="s">
        <v>0</v>
      </c>
      <c r="B51" s="38" t="s">
        <v>4</v>
      </c>
      <c r="C51" s="38" t="s">
        <v>4</v>
      </c>
      <c r="D51" s="39" t="s">
        <v>1538</v>
      </c>
      <c r="E51" s="21" t="s">
        <v>1111</v>
      </c>
      <c r="F51" s="50"/>
      <c r="G51" s="20"/>
      <c r="H51" s="1" t="s">
        <v>266</v>
      </c>
      <c r="I51" s="1" t="s">
        <v>267</v>
      </c>
      <c r="J51" s="1"/>
    </row>
    <row r="52" spans="1:10" s="16" customFormat="1" ht="21.75" customHeight="1" x14ac:dyDescent="0.2">
      <c r="A52" s="38" t="s">
        <v>0</v>
      </c>
      <c r="B52" s="38" t="s">
        <v>4</v>
      </c>
      <c r="C52" s="38" t="s">
        <v>4</v>
      </c>
      <c r="D52" s="39" t="s">
        <v>1577</v>
      </c>
      <c r="E52" s="21" t="s">
        <v>1339</v>
      </c>
      <c r="F52" s="50"/>
      <c r="G52" s="65"/>
      <c r="H52" s="18" t="s">
        <v>1150</v>
      </c>
      <c r="I52" s="1" t="s">
        <v>1151</v>
      </c>
      <c r="J52" s="3"/>
    </row>
    <row r="53" spans="1:10" s="16" customFormat="1" ht="21.75" customHeight="1" x14ac:dyDescent="0.2">
      <c r="A53" s="38" t="s">
        <v>0</v>
      </c>
      <c r="B53" s="38" t="s">
        <v>4</v>
      </c>
      <c r="C53" s="38" t="s">
        <v>4</v>
      </c>
      <c r="D53" s="39" t="s">
        <v>1574</v>
      </c>
      <c r="E53" s="21" t="s">
        <v>1134</v>
      </c>
      <c r="F53" s="50"/>
      <c r="G53" s="20"/>
      <c r="H53" s="1" t="s">
        <v>1013</v>
      </c>
      <c r="I53" s="1" t="s">
        <v>1014</v>
      </c>
      <c r="J53" s="1"/>
    </row>
    <row r="54" spans="1:10" s="16" customFormat="1" ht="21.75" customHeight="1" x14ac:dyDescent="0.2">
      <c r="A54" s="38" t="s">
        <v>0</v>
      </c>
      <c r="B54" s="38" t="s">
        <v>4</v>
      </c>
      <c r="C54" s="38" t="s">
        <v>4</v>
      </c>
      <c r="D54" s="39" t="s">
        <v>1575</v>
      </c>
      <c r="E54" s="21" t="s">
        <v>1135</v>
      </c>
      <c r="F54" s="50"/>
      <c r="G54" s="20"/>
      <c r="H54" s="1" t="s">
        <v>305</v>
      </c>
      <c r="I54" s="1" t="s">
        <v>306</v>
      </c>
      <c r="J54" s="1" t="s">
        <v>307</v>
      </c>
    </row>
    <row r="55" spans="1:10" s="16" customFormat="1" ht="21.75" customHeight="1" x14ac:dyDescent="0.2">
      <c r="A55" s="38" t="s">
        <v>0</v>
      </c>
      <c r="B55" s="38" t="s">
        <v>4</v>
      </c>
      <c r="C55" s="38" t="s">
        <v>4</v>
      </c>
      <c r="D55" s="39" t="s">
        <v>1576</v>
      </c>
      <c r="E55" s="21" t="s">
        <v>1136</v>
      </c>
      <c r="F55" s="50"/>
      <c r="G55" s="20"/>
      <c r="H55" s="1" t="s">
        <v>308</v>
      </c>
      <c r="I55" s="1" t="s">
        <v>309</v>
      </c>
      <c r="J55" s="1"/>
    </row>
    <row r="56" spans="1:10" s="16" customFormat="1" ht="21.75" customHeight="1" x14ac:dyDescent="0.2">
      <c r="A56" s="38" t="s">
        <v>0</v>
      </c>
      <c r="B56" s="38" t="s">
        <v>4</v>
      </c>
      <c r="C56" s="38" t="s">
        <v>4</v>
      </c>
      <c r="D56" s="40" t="s">
        <v>1559</v>
      </c>
      <c r="E56" s="21" t="s">
        <v>1224</v>
      </c>
      <c r="F56" s="50"/>
      <c r="G56" s="17"/>
      <c r="H56" s="1" t="s">
        <v>1041</v>
      </c>
      <c r="I56" s="1" t="s">
        <v>1042</v>
      </c>
      <c r="J56" s="19"/>
    </row>
    <row r="57" spans="1:10" s="16" customFormat="1" ht="21.75" customHeight="1" x14ac:dyDescent="0.2">
      <c r="A57" s="38" t="s">
        <v>0</v>
      </c>
      <c r="B57" s="38" t="s">
        <v>4</v>
      </c>
      <c r="C57" s="38" t="s">
        <v>4</v>
      </c>
      <c r="D57" s="39" t="s">
        <v>1578</v>
      </c>
      <c r="E57" s="21" t="s">
        <v>1137</v>
      </c>
      <c r="F57" s="50"/>
      <c r="G57" s="20"/>
      <c r="H57" s="1" t="s">
        <v>918</v>
      </c>
      <c r="I57" s="1" t="s">
        <v>919</v>
      </c>
      <c r="J57" s="1"/>
    </row>
    <row r="58" spans="1:10" s="16" customFormat="1" ht="21.75" customHeight="1" x14ac:dyDescent="0.2">
      <c r="A58" s="38" t="s">
        <v>0</v>
      </c>
      <c r="B58" s="38" t="s">
        <v>4</v>
      </c>
      <c r="C58" s="38" t="s">
        <v>4</v>
      </c>
      <c r="D58" s="39" t="s">
        <v>1556</v>
      </c>
      <c r="E58" s="21" t="s">
        <v>1124</v>
      </c>
      <c r="F58" s="50"/>
      <c r="G58" s="20"/>
      <c r="H58" s="1" t="s">
        <v>287</v>
      </c>
      <c r="I58" s="1" t="s">
        <v>288</v>
      </c>
      <c r="J58" s="19"/>
    </row>
    <row r="59" spans="1:10" s="16" customFormat="1" ht="21.75" customHeight="1" x14ac:dyDescent="0.2">
      <c r="A59" s="38" t="s">
        <v>0</v>
      </c>
      <c r="B59" s="38" t="s">
        <v>4</v>
      </c>
      <c r="C59" s="38" t="s">
        <v>4</v>
      </c>
      <c r="D59" s="39" t="s">
        <v>1580</v>
      </c>
      <c r="E59" s="21" t="s">
        <v>1139</v>
      </c>
      <c r="F59" s="50"/>
      <c r="G59" s="20" t="s">
        <v>1333</v>
      </c>
      <c r="H59" s="1" t="s">
        <v>763</v>
      </c>
      <c r="I59" s="1" t="s">
        <v>764</v>
      </c>
      <c r="J59" s="1"/>
    </row>
    <row r="60" spans="1:10" s="16" customFormat="1" ht="21.75" customHeight="1" x14ac:dyDescent="0.2">
      <c r="A60" s="38" t="s">
        <v>0</v>
      </c>
      <c r="B60" s="38" t="s">
        <v>1322</v>
      </c>
      <c r="C60" s="38" t="s">
        <v>1322</v>
      </c>
      <c r="D60" s="39" t="s">
        <v>1581</v>
      </c>
      <c r="E60" s="21" t="s">
        <v>1582</v>
      </c>
      <c r="F60" s="50"/>
      <c r="G60" s="1"/>
      <c r="H60" s="1" t="s">
        <v>310</v>
      </c>
      <c r="I60" s="1" t="s">
        <v>311</v>
      </c>
      <c r="J60" s="1"/>
    </row>
    <row r="61" spans="1:10" s="16" customFormat="1" ht="21.75" customHeight="1" x14ac:dyDescent="0.2">
      <c r="A61" s="38" t="s">
        <v>0</v>
      </c>
      <c r="B61" s="38" t="s">
        <v>1322</v>
      </c>
      <c r="C61" s="38" t="s">
        <v>2155</v>
      </c>
      <c r="D61" s="39" t="s">
        <v>2156</v>
      </c>
      <c r="E61" s="21" t="s">
        <v>2157</v>
      </c>
      <c r="F61" s="50">
        <v>41908</v>
      </c>
      <c r="G61" s="1"/>
      <c r="H61" s="1" t="s">
        <v>2158</v>
      </c>
      <c r="I61" s="1" t="s">
        <v>2159</v>
      </c>
      <c r="J61" s="1"/>
    </row>
    <row r="62" spans="1:10" s="16" customFormat="1" ht="21.75" customHeight="1" x14ac:dyDescent="0.2">
      <c r="A62" s="38" t="s">
        <v>0</v>
      </c>
      <c r="B62" s="38" t="s">
        <v>1323</v>
      </c>
      <c r="C62" s="38" t="s">
        <v>1323</v>
      </c>
      <c r="D62" s="39" t="s">
        <v>1583</v>
      </c>
      <c r="E62" s="21" t="s">
        <v>1340</v>
      </c>
      <c r="F62" s="50"/>
      <c r="G62" s="1"/>
      <c r="H62" s="1" t="s">
        <v>312</v>
      </c>
      <c r="I62" s="1" t="s">
        <v>313</v>
      </c>
      <c r="J62" s="19"/>
    </row>
    <row r="63" spans="1:10" s="16" customFormat="1" ht="21.75" customHeight="1" x14ac:dyDescent="0.2">
      <c r="A63" s="38" t="s">
        <v>0</v>
      </c>
      <c r="B63" s="38" t="s">
        <v>1323</v>
      </c>
      <c r="C63" s="38" t="s">
        <v>118</v>
      </c>
      <c r="D63" s="39" t="s">
        <v>1595</v>
      </c>
      <c r="E63" s="21" t="s">
        <v>1414</v>
      </c>
      <c r="F63" s="50"/>
      <c r="G63" s="1"/>
      <c r="H63" s="1" t="s">
        <v>327</v>
      </c>
      <c r="I63" s="1" t="s">
        <v>328</v>
      </c>
      <c r="J63" s="19"/>
    </row>
    <row r="64" spans="1:10" s="16" customFormat="1" ht="21.75" customHeight="1" x14ac:dyDescent="0.2">
      <c r="A64" s="38" t="s">
        <v>0</v>
      </c>
      <c r="B64" s="38" t="s">
        <v>1323</v>
      </c>
      <c r="C64" s="38" t="s">
        <v>118</v>
      </c>
      <c r="D64" s="39" t="s">
        <v>1596</v>
      </c>
      <c r="E64" s="21" t="s">
        <v>1277</v>
      </c>
      <c r="F64" s="50"/>
      <c r="G64" s="1"/>
      <c r="H64" s="21" t="s">
        <v>1597</v>
      </c>
      <c r="I64" s="21" t="s">
        <v>866</v>
      </c>
      <c r="J64" s="21"/>
    </row>
    <row r="65" spans="1:10" s="16" customFormat="1" ht="21.75" customHeight="1" x14ac:dyDescent="0.2">
      <c r="A65" s="38" t="s">
        <v>0</v>
      </c>
      <c r="B65" s="38" t="s">
        <v>1323</v>
      </c>
      <c r="C65" s="38" t="s">
        <v>118</v>
      </c>
      <c r="D65" s="40" t="s">
        <v>1598</v>
      </c>
      <c r="E65" s="21" t="s">
        <v>1346</v>
      </c>
      <c r="F65" s="50"/>
      <c r="G65" s="5"/>
      <c r="H65" s="1" t="s">
        <v>329</v>
      </c>
      <c r="I65" s="1" t="s">
        <v>330</v>
      </c>
      <c r="J65" s="19"/>
    </row>
    <row r="66" spans="1:10" s="16" customFormat="1" ht="21.75" customHeight="1" x14ac:dyDescent="0.2">
      <c r="A66" s="38" t="s">
        <v>0</v>
      </c>
      <c r="B66" s="38" t="s">
        <v>1323</v>
      </c>
      <c r="C66" s="38" t="s">
        <v>118</v>
      </c>
      <c r="D66" s="39" t="s">
        <v>1599</v>
      </c>
      <c r="E66" s="21" t="s">
        <v>1347</v>
      </c>
      <c r="F66" s="50"/>
      <c r="G66" s="1"/>
      <c r="H66" s="1" t="s">
        <v>331</v>
      </c>
      <c r="I66" s="1" t="s">
        <v>332</v>
      </c>
      <c r="J66" s="19"/>
    </row>
    <row r="67" spans="1:10" s="16" customFormat="1" ht="21.75" customHeight="1" x14ac:dyDescent="0.2">
      <c r="A67" s="38" t="s">
        <v>0</v>
      </c>
      <c r="B67" s="38" t="s">
        <v>1323</v>
      </c>
      <c r="C67" s="38" t="s">
        <v>817</v>
      </c>
      <c r="D67" s="39" t="s">
        <v>1600</v>
      </c>
      <c r="E67" s="21" t="s">
        <v>1467</v>
      </c>
      <c r="F67" s="50"/>
      <c r="G67" s="1"/>
      <c r="H67" s="1" t="s">
        <v>818</v>
      </c>
      <c r="I67" s="1" t="s">
        <v>819</v>
      </c>
      <c r="J67" s="19"/>
    </row>
    <row r="68" spans="1:10" s="16" customFormat="1" ht="21.75" customHeight="1" x14ac:dyDescent="0.2">
      <c r="A68" s="38" t="s">
        <v>0</v>
      </c>
      <c r="B68" s="38" t="s">
        <v>1323</v>
      </c>
      <c r="C68" s="38" t="s">
        <v>1323</v>
      </c>
      <c r="D68" s="39" t="s">
        <v>1585</v>
      </c>
      <c r="E68" s="21" t="s">
        <v>1411</v>
      </c>
      <c r="F68" s="50"/>
      <c r="G68" s="1"/>
      <c r="H68" s="1" t="s">
        <v>1586</v>
      </c>
      <c r="I68" s="1" t="s">
        <v>316</v>
      </c>
      <c r="J68" s="19"/>
    </row>
    <row r="69" spans="1:10" s="16" customFormat="1" ht="21.75" customHeight="1" x14ac:dyDescent="0.2">
      <c r="A69" s="38" t="s">
        <v>0</v>
      </c>
      <c r="B69" s="38" t="s">
        <v>1323</v>
      </c>
      <c r="C69" s="38" t="s">
        <v>1323</v>
      </c>
      <c r="D69" s="39" t="s">
        <v>1584</v>
      </c>
      <c r="E69" s="21" t="s">
        <v>1341</v>
      </c>
      <c r="F69" s="50"/>
      <c r="G69" s="1"/>
      <c r="H69" s="1" t="s">
        <v>314</v>
      </c>
      <c r="I69" s="1" t="s">
        <v>315</v>
      </c>
      <c r="J69" s="19"/>
    </row>
    <row r="70" spans="1:10" s="16" customFormat="1" ht="21.75" customHeight="1" x14ac:dyDescent="0.2">
      <c r="A70" s="38" t="s">
        <v>0</v>
      </c>
      <c r="B70" s="38" t="s">
        <v>1323</v>
      </c>
      <c r="C70" s="38" t="s">
        <v>1323</v>
      </c>
      <c r="D70" s="40" t="s">
        <v>1588</v>
      </c>
      <c r="E70" s="21" t="s">
        <v>1412</v>
      </c>
      <c r="F70" s="50"/>
      <c r="G70" s="5"/>
      <c r="H70" s="1" t="s">
        <v>319</v>
      </c>
      <c r="I70" s="1" t="s">
        <v>320</v>
      </c>
      <c r="J70" s="28"/>
    </row>
    <row r="71" spans="1:10" s="16" customFormat="1" ht="21.75" customHeight="1" x14ac:dyDescent="0.2">
      <c r="A71" s="38" t="s">
        <v>0</v>
      </c>
      <c r="B71" s="38" t="s">
        <v>1323</v>
      </c>
      <c r="C71" s="38" t="s">
        <v>1323</v>
      </c>
      <c r="D71" s="40" t="s">
        <v>1589</v>
      </c>
      <c r="E71" s="21" t="s">
        <v>1342</v>
      </c>
      <c r="F71" s="50"/>
      <c r="G71" s="5"/>
      <c r="H71" s="1" t="s">
        <v>321</v>
      </c>
      <c r="I71" s="1" t="s">
        <v>322</v>
      </c>
      <c r="J71" s="19"/>
    </row>
    <row r="72" spans="1:10" s="16" customFormat="1" ht="21.75" customHeight="1" x14ac:dyDescent="0.2">
      <c r="A72" s="38" t="s">
        <v>0</v>
      </c>
      <c r="B72" s="38" t="s">
        <v>1323</v>
      </c>
      <c r="C72" s="38" t="s">
        <v>1323</v>
      </c>
      <c r="D72" s="39" t="s">
        <v>1587</v>
      </c>
      <c r="E72" s="21" t="s">
        <v>596</v>
      </c>
      <c r="F72" s="50"/>
      <c r="G72" s="1"/>
      <c r="H72" s="1" t="s">
        <v>317</v>
      </c>
      <c r="I72" s="1" t="s">
        <v>318</v>
      </c>
      <c r="J72" s="28"/>
    </row>
    <row r="73" spans="1:10" s="16" customFormat="1" ht="21.75" customHeight="1" x14ac:dyDescent="0.2">
      <c r="A73" s="38" t="s">
        <v>0</v>
      </c>
      <c r="B73" s="38" t="s">
        <v>1323</v>
      </c>
      <c r="C73" s="38" t="s">
        <v>1323</v>
      </c>
      <c r="D73" s="39" t="s">
        <v>1590</v>
      </c>
      <c r="E73" s="21" t="s">
        <v>1343</v>
      </c>
      <c r="F73" s="50"/>
      <c r="G73" s="1"/>
      <c r="H73" s="1" t="s">
        <v>774</v>
      </c>
      <c r="I73" s="1" t="s">
        <v>775</v>
      </c>
      <c r="J73" s="19"/>
    </row>
    <row r="74" spans="1:10" s="16" customFormat="1" ht="21.75" customHeight="1" x14ac:dyDescent="0.2">
      <c r="A74" s="38" t="s">
        <v>0</v>
      </c>
      <c r="B74" s="38" t="s">
        <v>1323</v>
      </c>
      <c r="C74" s="38" t="s">
        <v>1323</v>
      </c>
      <c r="D74" s="40" t="s">
        <v>1591</v>
      </c>
      <c r="E74" s="21" t="s">
        <v>1413</v>
      </c>
      <c r="F74" s="50"/>
      <c r="G74" s="5"/>
      <c r="H74" s="1" t="s">
        <v>1592</v>
      </c>
      <c r="I74" s="1" t="s">
        <v>323</v>
      </c>
      <c r="J74" s="19" t="s">
        <v>324</v>
      </c>
    </row>
    <row r="75" spans="1:10" s="16" customFormat="1" ht="21.75" customHeight="1" x14ac:dyDescent="0.2">
      <c r="A75" s="38" t="s">
        <v>0</v>
      </c>
      <c r="B75" s="38" t="s">
        <v>1323</v>
      </c>
      <c r="C75" s="38" t="s">
        <v>1323</v>
      </c>
      <c r="D75" s="39" t="s">
        <v>1593</v>
      </c>
      <c r="E75" s="21" t="s">
        <v>1344</v>
      </c>
      <c r="F75" s="50"/>
      <c r="G75" s="1"/>
      <c r="H75" s="1" t="s">
        <v>325</v>
      </c>
      <c r="I75" s="1" t="s">
        <v>326</v>
      </c>
      <c r="J75" s="28"/>
    </row>
    <row r="76" spans="1:10" s="16" customFormat="1" ht="21.75" customHeight="1" x14ac:dyDescent="0.2">
      <c r="A76" s="38" t="s">
        <v>0</v>
      </c>
      <c r="B76" s="38" t="s">
        <v>1323</v>
      </c>
      <c r="C76" s="38" t="s">
        <v>1323</v>
      </c>
      <c r="D76" s="39" t="s">
        <v>1594</v>
      </c>
      <c r="E76" s="21" t="s">
        <v>1345</v>
      </c>
      <c r="F76" s="50"/>
      <c r="G76" s="1"/>
      <c r="H76" s="1" t="s">
        <v>1076</v>
      </c>
      <c r="I76" s="1" t="s">
        <v>1077</v>
      </c>
      <c r="J76" s="28"/>
    </row>
    <row r="77" spans="1:10" s="16" customFormat="1" ht="21.75" customHeight="1" x14ac:dyDescent="0.2">
      <c r="A77" s="38" t="s">
        <v>0</v>
      </c>
      <c r="B77" s="38" t="s">
        <v>1323</v>
      </c>
      <c r="C77" s="38" t="s">
        <v>121</v>
      </c>
      <c r="D77" s="39" t="s">
        <v>1601</v>
      </c>
      <c r="E77" s="21" t="s">
        <v>1348</v>
      </c>
      <c r="F77" s="50"/>
      <c r="G77" s="1"/>
      <c r="H77" s="1" t="s">
        <v>1602</v>
      </c>
      <c r="I77" s="1" t="s">
        <v>1033</v>
      </c>
      <c r="J77" s="21"/>
    </row>
    <row r="78" spans="1:10" s="16" customFormat="1" ht="21.75" customHeight="1" x14ac:dyDescent="0.2">
      <c r="A78" s="38" t="s">
        <v>0</v>
      </c>
      <c r="B78" s="38" t="s">
        <v>1323</v>
      </c>
      <c r="C78" s="38" t="s">
        <v>121</v>
      </c>
      <c r="D78" s="39" t="s">
        <v>2134</v>
      </c>
      <c r="E78" s="21" t="s">
        <v>2087</v>
      </c>
      <c r="F78" s="50"/>
      <c r="G78" s="1"/>
      <c r="H78" s="1" t="s">
        <v>333</v>
      </c>
      <c r="I78" s="1" t="s">
        <v>334</v>
      </c>
      <c r="J78" s="1"/>
    </row>
    <row r="79" spans="1:10" s="16" customFormat="1" ht="21.75" customHeight="1" x14ac:dyDescent="0.2">
      <c r="A79" s="38" t="s">
        <v>0</v>
      </c>
      <c r="B79" s="38" t="s">
        <v>1323</v>
      </c>
      <c r="C79" s="38" t="s">
        <v>121</v>
      </c>
      <c r="D79" s="39" t="s">
        <v>1603</v>
      </c>
      <c r="E79" s="21" t="s">
        <v>1349</v>
      </c>
      <c r="F79" s="50"/>
      <c r="G79" s="1"/>
      <c r="H79" s="41" t="s">
        <v>335</v>
      </c>
      <c r="I79" s="1" t="s">
        <v>336</v>
      </c>
      <c r="J79" s="1"/>
    </row>
    <row r="80" spans="1:10" s="16" customFormat="1" ht="21.75" customHeight="1" x14ac:dyDescent="0.2">
      <c r="A80" s="38" t="s">
        <v>0</v>
      </c>
      <c r="B80" s="38" t="s">
        <v>1323</v>
      </c>
      <c r="C80" s="38" t="s">
        <v>121</v>
      </c>
      <c r="D80" s="39" t="s">
        <v>1604</v>
      </c>
      <c r="E80" s="21" t="s">
        <v>1468</v>
      </c>
      <c r="F80" s="50"/>
      <c r="G80" s="1"/>
      <c r="H80" s="41" t="s">
        <v>1056</v>
      </c>
      <c r="I80" s="1" t="s">
        <v>1057</v>
      </c>
      <c r="J80" s="1"/>
    </row>
    <row r="81" spans="1:10" s="16" customFormat="1" ht="21.75" customHeight="1" x14ac:dyDescent="0.2">
      <c r="A81" s="38" t="s">
        <v>0</v>
      </c>
      <c r="B81" s="38" t="s">
        <v>1323</v>
      </c>
      <c r="C81" s="38" t="s">
        <v>337</v>
      </c>
      <c r="D81" s="39" t="s">
        <v>1605</v>
      </c>
      <c r="E81" s="21" t="s">
        <v>1278</v>
      </c>
      <c r="F81" s="50"/>
      <c r="G81" s="1"/>
      <c r="H81" s="1" t="s">
        <v>338</v>
      </c>
      <c r="I81" s="1" t="s">
        <v>339</v>
      </c>
      <c r="J81" s="1"/>
    </row>
    <row r="82" spans="1:10" s="16" customFormat="1" ht="21.75" customHeight="1" x14ac:dyDescent="0.2">
      <c r="A82" s="38" t="s">
        <v>0</v>
      </c>
      <c r="B82" s="38" t="s">
        <v>1323</v>
      </c>
      <c r="C82" s="38" t="s">
        <v>340</v>
      </c>
      <c r="D82" s="39" t="s">
        <v>1606</v>
      </c>
      <c r="E82" s="21" t="s">
        <v>1469</v>
      </c>
      <c r="F82" s="50"/>
      <c r="G82" s="1"/>
      <c r="H82" s="1" t="s">
        <v>341</v>
      </c>
      <c r="I82" s="1" t="s">
        <v>342</v>
      </c>
      <c r="J82" s="28"/>
    </row>
    <row r="83" spans="1:10" s="16" customFormat="1" ht="21.75" customHeight="1" x14ac:dyDescent="0.2">
      <c r="A83" s="38" t="s">
        <v>0</v>
      </c>
      <c r="B83" s="38" t="s">
        <v>1323</v>
      </c>
      <c r="C83" s="38" t="s">
        <v>340</v>
      </c>
      <c r="D83" s="39" t="s">
        <v>1607</v>
      </c>
      <c r="E83" s="21" t="s">
        <v>1415</v>
      </c>
      <c r="F83" s="50"/>
      <c r="G83" s="1"/>
      <c r="H83" s="1" t="s">
        <v>343</v>
      </c>
      <c r="I83" s="1" t="s">
        <v>344</v>
      </c>
      <c r="J83" s="28"/>
    </row>
    <row r="84" spans="1:10" s="16" customFormat="1" ht="21.75" customHeight="1" x14ac:dyDescent="0.2">
      <c r="A84" s="38" t="s">
        <v>0</v>
      </c>
      <c r="B84" s="38" t="s">
        <v>1324</v>
      </c>
      <c r="C84" s="38" t="str">
        <f>+B84</f>
        <v>EDO. APURE</v>
      </c>
      <c r="D84" s="39" t="s">
        <v>1608</v>
      </c>
      <c r="E84" s="21" t="s">
        <v>1350</v>
      </c>
      <c r="F84" s="50"/>
      <c r="G84" s="1"/>
      <c r="H84" s="1" t="s">
        <v>345</v>
      </c>
      <c r="I84" s="1" t="s">
        <v>346</v>
      </c>
      <c r="J84" s="19"/>
    </row>
    <row r="85" spans="1:10" s="16" customFormat="1" ht="21.75" customHeight="1" x14ac:dyDescent="0.2">
      <c r="A85" s="38" t="s">
        <v>0</v>
      </c>
      <c r="B85" s="38" t="s">
        <v>1324</v>
      </c>
      <c r="C85" s="38" t="str">
        <f>+B85</f>
        <v>EDO. APURE</v>
      </c>
      <c r="D85" s="39" t="s">
        <v>1609</v>
      </c>
      <c r="E85" s="21" t="s">
        <v>1279</v>
      </c>
      <c r="F85" s="50"/>
      <c r="G85" s="1"/>
      <c r="H85" s="1" t="s">
        <v>347</v>
      </c>
      <c r="I85" s="1" t="s">
        <v>348</v>
      </c>
      <c r="J85" s="19"/>
    </row>
    <row r="86" spans="1:10" s="16" customFormat="1" ht="21.75" customHeight="1" x14ac:dyDescent="0.2">
      <c r="A86" s="38" t="s">
        <v>0</v>
      </c>
      <c r="B86" s="38" t="s">
        <v>1324</v>
      </c>
      <c r="C86" s="38" t="str">
        <f>+B86</f>
        <v>EDO. APURE</v>
      </c>
      <c r="D86" s="39" t="s">
        <v>1610</v>
      </c>
      <c r="E86" s="21" t="s">
        <v>1611</v>
      </c>
      <c r="F86" s="50"/>
      <c r="G86" s="1"/>
      <c r="H86" s="1" t="s">
        <v>349</v>
      </c>
      <c r="I86" s="1" t="s">
        <v>350</v>
      </c>
      <c r="J86" s="1"/>
    </row>
    <row r="87" spans="1:10" s="16" customFormat="1" ht="21.75" customHeight="1" x14ac:dyDescent="0.2">
      <c r="A87" s="38" t="s">
        <v>0</v>
      </c>
      <c r="B87" s="38" t="s">
        <v>1324</v>
      </c>
      <c r="C87" s="38" t="s">
        <v>124</v>
      </c>
      <c r="D87" s="39" t="s">
        <v>1612</v>
      </c>
      <c r="E87" s="21" t="s">
        <v>1351</v>
      </c>
      <c r="F87" s="50"/>
      <c r="G87" s="1"/>
      <c r="H87" s="1" t="s">
        <v>351</v>
      </c>
      <c r="I87" s="1" t="s">
        <v>352</v>
      </c>
      <c r="J87" s="1"/>
    </row>
    <row r="88" spans="1:10" s="16" customFormat="1" ht="21.75" customHeight="1" x14ac:dyDescent="0.2">
      <c r="A88" s="38" t="s">
        <v>0</v>
      </c>
      <c r="B88" s="38" t="s">
        <v>69</v>
      </c>
      <c r="C88" s="38" t="s">
        <v>134</v>
      </c>
      <c r="D88" s="39" t="s">
        <v>1628</v>
      </c>
      <c r="E88" s="21" t="s">
        <v>374</v>
      </c>
      <c r="F88" s="50"/>
      <c r="G88" s="1"/>
      <c r="H88" s="1" t="s">
        <v>375</v>
      </c>
      <c r="I88" s="1" t="s">
        <v>376</v>
      </c>
      <c r="J88" s="1"/>
    </row>
    <row r="89" spans="1:10" s="16" customFormat="1" ht="21.75" customHeight="1" x14ac:dyDescent="0.2">
      <c r="A89" s="38" t="s">
        <v>0</v>
      </c>
      <c r="B89" s="38" t="s">
        <v>69</v>
      </c>
      <c r="C89" s="38" t="s">
        <v>134</v>
      </c>
      <c r="D89" s="39" t="s">
        <v>1627</v>
      </c>
      <c r="E89" s="21" t="s">
        <v>1420</v>
      </c>
      <c r="F89" s="50"/>
      <c r="G89" s="1"/>
      <c r="H89" s="1" t="s">
        <v>372</v>
      </c>
      <c r="I89" s="1" t="s">
        <v>373</v>
      </c>
      <c r="J89" s="1"/>
    </row>
    <row r="90" spans="1:10" s="16" customFormat="1" ht="21.75" customHeight="1" x14ac:dyDescent="0.2">
      <c r="A90" s="38" t="s">
        <v>0</v>
      </c>
      <c r="B90" s="38" t="s">
        <v>69</v>
      </c>
      <c r="C90" s="38" t="s">
        <v>134</v>
      </c>
      <c r="D90" s="39" t="s">
        <v>1629</v>
      </c>
      <c r="E90" s="21" t="s">
        <v>1357</v>
      </c>
      <c r="F90" s="50"/>
      <c r="G90" s="1"/>
      <c r="H90" s="1" t="s">
        <v>1630</v>
      </c>
      <c r="I90" s="1" t="s">
        <v>377</v>
      </c>
      <c r="J90" s="1"/>
    </row>
    <row r="91" spans="1:10" s="16" customFormat="1" ht="21.75" customHeight="1" x14ac:dyDescent="0.2">
      <c r="A91" s="38" t="s">
        <v>0</v>
      </c>
      <c r="B91" s="38" t="s">
        <v>69</v>
      </c>
      <c r="C91" s="38" t="s">
        <v>134</v>
      </c>
      <c r="D91" s="39" t="s">
        <v>1631</v>
      </c>
      <c r="E91" s="21" t="s">
        <v>1358</v>
      </c>
      <c r="F91" s="50"/>
      <c r="G91" s="1"/>
      <c r="H91" s="1" t="s">
        <v>378</v>
      </c>
      <c r="I91" s="1" t="s">
        <v>379</v>
      </c>
      <c r="J91" s="1"/>
    </row>
    <row r="92" spans="1:10" s="16" customFormat="1" ht="21.75" customHeight="1" x14ac:dyDescent="0.2">
      <c r="A92" s="38" t="s">
        <v>0</v>
      </c>
      <c r="B92" s="38" t="s">
        <v>69</v>
      </c>
      <c r="C92" s="38" t="s">
        <v>134</v>
      </c>
      <c r="D92" s="40" t="s">
        <v>1632</v>
      </c>
      <c r="E92" s="21" t="s">
        <v>1421</v>
      </c>
      <c r="F92" s="50"/>
      <c r="G92" s="5"/>
      <c r="H92" s="1" t="s">
        <v>1633</v>
      </c>
      <c r="I92" s="1" t="s">
        <v>380</v>
      </c>
      <c r="J92" s="1"/>
    </row>
    <row r="93" spans="1:10" s="16" customFormat="1" ht="21.75" customHeight="1" x14ac:dyDescent="0.2">
      <c r="A93" s="38" t="s">
        <v>0</v>
      </c>
      <c r="B93" s="38" t="s">
        <v>69</v>
      </c>
      <c r="C93" s="38" t="s">
        <v>69</v>
      </c>
      <c r="D93" s="40" t="s">
        <v>1615</v>
      </c>
      <c r="E93" s="21" t="s">
        <v>1416</v>
      </c>
      <c r="F93" s="50"/>
      <c r="G93" s="5"/>
      <c r="H93" s="14" t="s">
        <v>354</v>
      </c>
      <c r="I93" s="1" t="s">
        <v>355</v>
      </c>
      <c r="J93" s="1"/>
    </row>
    <row r="94" spans="1:10" s="16" customFormat="1" ht="21.75" customHeight="1" x14ac:dyDescent="0.2">
      <c r="A94" s="38" t="s">
        <v>0</v>
      </c>
      <c r="B94" s="38" t="s">
        <v>69</v>
      </c>
      <c r="C94" s="38" t="s">
        <v>69</v>
      </c>
      <c r="D94" s="39" t="s">
        <v>1616</v>
      </c>
      <c r="E94" s="21" t="s">
        <v>1169</v>
      </c>
      <c r="F94" s="50"/>
      <c r="G94" s="1"/>
      <c r="H94" s="1" t="s">
        <v>356</v>
      </c>
      <c r="I94" s="1" t="s">
        <v>357</v>
      </c>
      <c r="J94" s="1"/>
    </row>
    <row r="95" spans="1:10" s="16" customFormat="1" ht="21.75" customHeight="1" x14ac:dyDescent="0.2">
      <c r="A95" s="38" t="s">
        <v>0</v>
      </c>
      <c r="B95" s="38" t="s">
        <v>69</v>
      </c>
      <c r="C95" s="38" t="s">
        <v>69</v>
      </c>
      <c r="D95" s="39" t="s">
        <v>1613</v>
      </c>
      <c r="E95" s="21" t="s">
        <v>1352</v>
      </c>
      <c r="F95" s="50"/>
      <c r="G95" s="20"/>
      <c r="H95" s="1" t="s">
        <v>1614</v>
      </c>
      <c r="I95" s="1" t="s">
        <v>353</v>
      </c>
      <c r="J95" s="1"/>
    </row>
    <row r="96" spans="1:10" s="16" customFormat="1" ht="21.75" customHeight="1" x14ac:dyDescent="0.2">
      <c r="A96" s="38" t="s">
        <v>0</v>
      </c>
      <c r="B96" s="38" t="s">
        <v>69</v>
      </c>
      <c r="C96" s="38" t="s">
        <v>69</v>
      </c>
      <c r="D96" s="39" t="s">
        <v>1617</v>
      </c>
      <c r="E96" s="21" t="s">
        <v>1417</v>
      </c>
      <c r="F96" s="50"/>
      <c r="G96" s="1"/>
      <c r="H96" s="1" t="s">
        <v>358</v>
      </c>
      <c r="I96" s="1" t="s">
        <v>359</v>
      </c>
      <c r="J96" s="1"/>
    </row>
    <row r="97" spans="1:10" s="16" customFormat="1" ht="21.75" customHeight="1" x14ac:dyDescent="0.2">
      <c r="A97" s="38" t="s">
        <v>0</v>
      </c>
      <c r="B97" s="38" t="s">
        <v>69</v>
      </c>
      <c r="C97" s="38" t="s">
        <v>69</v>
      </c>
      <c r="D97" s="39" t="s">
        <v>1618</v>
      </c>
      <c r="E97" s="21" t="s">
        <v>1619</v>
      </c>
      <c r="F97" s="50"/>
      <c r="G97" s="1"/>
      <c r="H97" s="1" t="s">
        <v>1084</v>
      </c>
      <c r="I97" s="1" t="s">
        <v>1085</v>
      </c>
      <c r="J97" s="1"/>
    </row>
    <row r="98" spans="1:10" s="16" customFormat="1" ht="21.75" customHeight="1" x14ac:dyDescent="0.2">
      <c r="A98" s="38" t="s">
        <v>0</v>
      </c>
      <c r="B98" s="38" t="s">
        <v>69</v>
      </c>
      <c r="C98" s="38" t="s">
        <v>69</v>
      </c>
      <c r="D98" s="39" t="s">
        <v>1620</v>
      </c>
      <c r="E98" s="21" t="s">
        <v>1353</v>
      </c>
      <c r="F98" s="50"/>
      <c r="G98" s="1"/>
      <c r="H98" s="1" t="s">
        <v>851</v>
      </c>
      <c r="I98" s="1" t="s">
        <v>852</v>
      </c>
      <c r="J98" s="1"/>
    </row>
    <row r="99" spans="1:10" s="16" customFormat="1" ht="21.75" customHeight="1" x14ac:dyDescent="0.2">
      <c r="A99" s="38" t="s">
        <v>0</v>
      </c>
      <c r="B99" s="38" t="s">
        <v>69</v>
      </c>
      <c r="C99" s="38" t="s">
        <v>69</v>
      </c>
      <c r="D99" s="39" t="s">
        <v>1621</v>
      </c>
      <c r="E99" s="21" t="s">
        <v>1354</v>
      </c>
      <c r="F99" s="50"/>
      <c r="G99" s="1"/>
      <c r="H99" s="1" t="s">
        <v>360</v>
      </c>
      <c r="I99" s="1" t="s">
        <v>361</v>
      </c>
      <c r="J99" s="1"/>
    </row>
    <row r="100" spans="1:10" s="16" customFormat="1" ht="21.75" customHeight="1" x14ac:dyDescent="0.2">
      <c r="A100" s="38" t="s">
        <v>0</v>
      </c>
      <c r="B100" s="38" t="s">
        <v>69</v>
      </c>
      <c r="C100" s="38" t="s">
        <v>69</v>
      </c>
      <c r="D100" s="39" t="s">
        <v>1622</v>
      </c>
      <c r="E100" s="21" t="s">
        <v>1355</v>
      </c>
      <c r="F100" s="50"/>
      <c r="G100" s="1"/>
      <c r="H100" s="1" t="s">
        <v>362</v>
      </c>
      <c r="I100" s="1" t="s">
        <v>363</v>
      </c>
      <c r="J100" s="1"/>
    </row>
    <row r="101" spans="1:10" s="16" customFormat="1" ht="21.75" customHeight="1" x14ac:dyDescent="0.2">
      <c r="A101" s="38" t="s">
        <v>0</v>
      </c>
      <c r="B101" s="38" t="s">
        <v>69</v>
      </c>
      <c r="C101" s="38" t="s">
        <v>69</v>
      </c>
      <c r="D101" s="40" t="s">
        <v>1623</v>
      </c>
      <c r="E101" s="21" t="s">
        <v>1418</v>
      </c>
      <c r="F101" s="50"/>
      <c r="G101" s="5"/>
      <c r="H101" s="1" t="s">
        <v>364</v>
      </c>
      <c r="I101" s="1" t="s">
        <v>365</v>
      </c>
      <c r="J101" s="1"/>
    </row>
    <row r="102" spans="1:10" s="16" customFormat="1" ht="21.75" customHeight="1" x14ac:dyDescent="0.2">
      <c r="A102" s="38" t="s">
        <v>0</v>
      </c>
      <c r="B102" s="38" t="s">
        <v>69</v>
      </c>
      <c r="C102" s="38" t="s">
        <v>69</v>
      </c>
      <c r="D102" s="40" t="s">
        <v>1624</v>
      </c>
      <c r="E102" s="21" t="s">
        <v>1356</v>
      </c>
      <c r="F102" s="50"/>
      <c r="G102" s="5"/>
      <c r="H102" s="1" t="s">
        <v>366</v>
      </c>
      <c r="I102" s="14" t="s">
        <v>367</v>
      </c>
      <c r="J102" s="1"/>
    </row>
    <row r="103" spans="1:10" s="16" customFormat="1" ht="21.75" customHeight="1" x14ac:dyDescent="0.2">
      <c r="A103" s="38" t="s">
        <v>0</v>
      </c>
      <c r="B103" s="38" t="s">
        <v>69</v>
      </c>
      <c r="C103" s="38" t="s">
        <v>69</v>
      </c>
      <c r="D103" s="40" t="s">
        <v>1625</v>
      </c>
      <c r="E103" s="21" t="s">
        <v>1419</v>
      </c>
      <c r="F103" s="50"/>
      <c r="G103" s="5"/>
      <c r="H103" s="1" t="s">
        <v>368</v>
      </c>
      <c r="I103" s="1" t="s">
        <v>369</v>
      </c>
      <c r="J103" s="1"/>
    </row>
    <row r="104" spans="1:10" s="16" customFormat="1" ht="21.75" customHeight="1" x14ac:dyDescent="0.2">
      <c r="A104" s="38" t="s">
        <v>0</v>
      </c>
      <c r="B104" s="38" t="s">
        <v>69</v>
      </c>
      <c r="C104" s="38" t="s">
        <v>69</v>
      </c>
      <c r="D104" s="39" t="s">
        <v>1626</v>
      </c>
      <c r="E104" s="21" t="s">
        <v>1108</v>
      </c>
      <c r="F104" s="50"/>
      <c r="G104" s="1"/>
      <c r="H104" s="1" t="s">
        <v>370</v>
      </c>
      <c r="I104" s="1" t="s">
        <v>371</v>
      </c>
      <c r="J104" s="1"/>
    </row>
    <row r="105" spans="1:10" s="16" customFormat="1" ht="21.75" customHeight="1" x14ac:dyDescent="0.2">
      <c r="A105" s="38" t="s">
        <v>0</v>
      </c>
      <c r="B105" s="38" t="s">
        <v>69</v>
      </c>
      <c r="C105" s="38" t="s">
        <v>2165</v>
      </c>
      <c r="D105" s="39" t="s">
        <v>2166</v>
      </c>
      <c r="E105" s="21" t="s">
        <v>2167</v>
      </c>
      <c r="F105" s="50">
        <v>41908</v>
      </c>
      <c r="G105" s="1"/>
      <c r="H105" s="1" t="s">
        <v>2168</v>
      </c>
      <c r="I105" s="1"/>
      <c r="J105" s="1"/>
    </row>
    <row r="106" spans="1:10" s="16" customFormat="1" ht="21.75" customHeight="1" x14ac:dyDescent="0.2">
      <c r="A106" s="38" t="s">
        <v>0</v>
      </c>
      <c r="B106" s="38" t="s">
        <v>1065</v>
      </c>
      <c r="C106" s="38" t="s">
        <v>1065</v>
      </c>
      <c r="D106" s="40" t="s">
        <v>1634</v>
      </c>
      <c r="E106" s="21" t="s">
        <v>1359</v>
      </c>
      <c r="F106" s="50"/>
      <c r="G106" s="5"/>
      <c r="H106" s="21" t="s">
        <v>1006</v>
      </c>
      <c r="I106" s="21" t="s">
        <v>1007</v>
      </c>
      <c r="J106" s="21"/>
    </row>
    <row r="107" spans="1:10" s="16" customFormat="1" ht="21.75" customHeight="1" x14ac:dyDescent="0.2">
      <c r="A107" s="38" t="s">
        <v>0</v>
      </c>
      <c r="B107" s="38" t="s">
        <v>1065</v>
      </c>
      <c r="C107" s="38" t="s">
        <v>1065</v>
      </c>
      <c r="D107" s="40" t="s">
        <v>1636</v>
      </c>
      <c r="E107" s="21" t="s">
        <v>1422</v>
      </c>
      <c r="F107" s="50"/>
      <c r="G107" s="5"/>
      <c r="H107" s="1" t="s">
        <v>384</v>
      </c>
      <c r="I107" s="1" t="s">
        <v>385</v>
      </c>
      <c r="J107" s="1"/>
    </row>
    <row r="108" spans="1:10" s="16" customFormat="1" ht="21.75" customHeight="1" x14ac:dyDescent="0.2">
      <c r="A108" s="38" t="s">
        <v>0</v>
      </c>
      <c r="B108" s="38" t="s">
        <v>1065</v>
      </c>
      <c r="C108" s="38" t="s">
        <v>1065</v>
      </c>
      <c r="D108" s="39" t="s">
        <v>1635</v>
      </c>
      <c r="E108" s="21" t="s">
        <v>381</v>
      </c>
      <c r="F108" s="50"/>
      <c r="G108" s="1"/>
      <c r="H108" s="1" t="s">
        <v>382</v>
      </c>
      <c r="I108" s="1" t="s">
        <v>383</v>
      </c>
      <c r="J108" s="1"/>
    </row>
    <row r="109" spans="1:10" s="16" customFormat="1" ht="21.75" customHeight="1" x14ac:dyDescent="0.2">
      <c r="A109" s="38" t="s">
        <v>0</v>
      </c>
      <c r="B109" s="38" t="s">
        <v>756</v>
      </c>
      <c r="C109" s="38" t="s">
        <v>404</v>
      </c>
      <c r="D109" s="40" t="s">
        <v>1646</v>
      </c>
      <c r="E109" s="21" t="s">
        <v>1280</v>
      </c>
      <c r="F109" s="50"/>
      <c r="G109" s="5"/>
      <c r="H109" s="1" t="s">
        <v>1647</v>
      </c>
      <c r="I109" s="1" t="s">
        <v>405</v>
      </c>
      <c r="J109" s="1"/>
    </row>
    <row r="110" spans="1:10" s="16" customFormat="1" ht="21.75" customHeight="1" x14ac:dyDescent="0.2">
      <c r="A110" s="38" t="s">
        <v>0</v>
      </c>
      <c r="B110" s="38" t="s">
        <v>756</v>
      </c>
      <c r="C110" s="38" t="s">
        <v>756</v>
      </c>
      <c r="D110" s="40" t="s">
        <v>1637</v>
      </c>
      <c r="E110" s="21" t="s">
        <v>1360</v>
      </c>
      <c r="F110" s="50"/>
      <c r="G110" s="61"/>
      <c r="H110" s="1" t="s">
        <v>386</v>
      </c>
      <c r="I110" s="1" t="s">
        <v>387</v>
      </c>
      <c r="J110" s="1"/>
    </row>
    <row r="111" spans="1:10" s="16" customFormat="1" ht="21.75" customHeight="1" x14ac:dyDescent="0.2">
      <c r="A111" s="38" t="s">
        <v>0</v>
      </c>
      <c r="B111" s="38" t="s">
        <v>756</v>
      </c>
      <c r="C111" s="38" t="s">
        <v>756</v>
      </c>
      <c r="D111" s="40" t="s">
        <v>1639</v>
      </c>
      <c r="E111" s="21" t="s">
        <v>1362</v>
      </c>
      <c r="F111" s="50"/>
      <c r="G111" s="1"/>
      <c r="H111" s="1" t="s">
        <v>390</v>
      </c>
      <c r="I111" s="1" t="s">
        <v>391</v>
      </c>
      <c r="J111" s="1"/>
    </row>
    <row r="112" spans="1:10" s="16" customFormat="1" ht="21.75" customHeight="1" x14ac:dyDescent="0.2">
      <c r="A112" s="38" t="s">
        <v>0</v>
      </c>
      <c r="B112" s="38" t="s">
        <v>756</v>
      </c>
      <c r="C112" s="38" t="s">
        <v>756</v>
      </c>
      <c r="D112" s="39" t="s">
        <v>1640</v>
      </c>
      <c r="E112" s="21" t="s">
        <v>1237</v>
      </c>
      <c r="F112" s="50"/>
      <c r="G112" s="37"/>
      <c r="H112" s="1" t="s">
        <v>142</v>
      </c>
      <c r="I112" s="1" t="s">
        <v>392</v>
      </c>
      <c r="J112" s="1"/>
    </row>
    <row r="113" spans="1:10" s="16" customFormat="1" ht="21.75" customHeight="1" x14ac:dyDescent="0.2">
      <c r="A113" s="38" t="s">
        <v>0</v>
      </c>
      <c r="B113" s="38" t="s">
        <v>756</v>
      </c>
      <c r="C113" s="38" t="s">
        <v>756</v>
      </c>
      <c r="D113" s="39" t="s">
        <v>1641</v>
      </c>
      <c r="E113" s="21" t="s">
        <v>1470</v>
      </c>
      <c r="F113" s="50"/>
      <c r="G113" s="1"/>
      <c r="H113" s="1" t="s">
        <v>393</v>
      </c>
      <c r="I113" s="1" t="s">
        <v>394</v>
      </c>
      <c r="J113" s="1"/>
    </row>
    <row r="114" spans="1:10" s="16" customFormat="1" ht="21.75" customHeight="1" x14ac:dyDescent="0.2">
      <c r="A114" s="38" t="s">
        <v>0</v>
      </c>
      <c r="B114" s="38" t="s">
        <v>756</v>
      </c>
      <c r="C114" s="38" t="s">
        <v>756</v>
      </c>
      <c r="D114" s="40" t="s">
        <v>1638</v>
      </c>
      <c r="E114" s="21" t="s">
        <v>1361</v>
      </c>
      <c r="F114" s="50"/>
      <c r="G114" s="5"/>
      <c r="H114" s="1" t="s">
        <v>388</v>
      </c>
      <c r="I114" s="1" t="s">
        <v>389</v>
      </c>
      <c r="J114" s="1"/>
    </row>
    <row r="115" spans="1:10" s="16" customFormat="1" ht="21.75" customHeight="1" x14ac:dyDescent="0.2">
      <c r="A115" s="38" t="s">
        <v>0</v>
      </c>
      <c r="B115" s="38" t="s">
        <v>756</v>
      </c>
      <c r="C115" s="38" t="s">
        <v>756</v>
      </c>
      <c r="D115" s="39" t="s">
        <v>1642</v>
      </c>
      <c r="E115" s="21" t="s">
        <v>1363</v>
      </c>
      <c r="F115" s="50"/>
      <c r="G115" s="1"/>
      <c r="H115" s="1" t="s">
        <v>395</v>
      </c>
      <c r="I115" s="1" t="s">
        <v>396</v>
      </c>
      <c r="J115" s="1"/>
    </row>
    <row r="116" spans="1:10" s="16" customFormat="1" ht="21.75" customHeight="1" x14ac:dyDescent="0.2">
      <c r="A116" s="38" t="s">
        <v>0</v>
      </c>
      <c r="B116" s="38" t="s">
        <v>756</v>
      </c>
      <c r="C116" s="38" t="s">
        <v>756</v>
      </c>
      <c r="D116" s="39" t="s">
        <v>1643</v>
      </c>
      <c r="E116" s="21" t="s">
        <v>1364</v>
      </c>
      <c r="F116" s="50"/>
      <c r="G116" s="1"/>
      <c r="H116" s="1" t="s">
        <v>397</v>
      </c>
      <c r="I116" s="1" t="s">
        <v>398</v>
      </c>
      <c r="J116" s="1"/>
    </row>
    <row r="117" spans="1:10" s="16" customFormat="1" ht="21.75" customHeight="1" x14ac:dyDescent="0.2">
      <c r="A117" s="38" t="s">
        <v>0</v>
      </c>
      <c r="B117" s="38" t="s">
        <v>756</v>
      </c>
      <c r="C117" s="38" t="s">
        <v>756</v>
      </c>
      <c r="D117" s="39" t="s">
        <v>1644</v>
      </c>
      <c r="E117" s="21" t="s">
        <v>399</v>
      </c>
      <c r="F117" s="50"/>
      <c r="G117" s="1"/>
      <c r="H117" s="1" t="s">
        <v>400</v>
      </c>
      <c r="I117" s="1" t="s">
        <v>401</v>
      </c>
      <c r="J117" s="1"/>
    </row>
    <row r="118" spans="1:10" s="16" customFormat="1" ht="21.75" customHeight="1" x14ac:dyDescent="0.2">
      <c r="A118" s="38" t="s">
        <v>0</v>
      </c>
      <c r="B118" s="38" t="s">
        <v>756</v>
      </c>
      <c r="C118" s="38" t="s">
        <v>756</v>
      </c>
      <c r="D118" s="39" t="s">
        <v>1645</v>
      </c>
      <c r="E118" s="21" t="s">
        <v>1471</v>
      </c>
      <c r="F118" s="50"/>
      <c r="G118" s="1"/>
      <c r="H118" s="1" t="s">
        <v>402</v>
      </c>
      <c r="I118" s="1" t="s">
        <v>403</v>
      </c>
      <c r="J118" s="1"/>
    </row>
    <row r="119" spans="1:10" s="16" customFormat="1" ht="21.75" customHeight="1" x14ac:dyDescent="0.2">
      <c r="A119" s="38" t="s">
        <v>0</v>
      </c>
      <c r="B119" s="38" t="s">
        <v>756</v>
      </c>
      <c r="C119" s="38" t="s">
        <v>406</v>
      </c>
      <c r="D119" s="39" t="s">
        <v>1648</v>
      </c>
      <c r="E119" s="21" t="s">
        <v>1423</v>
      </c>
      <c r="F119" s="50"/>
      <c r="G119" s="1"/>
      <c r="H119" s="1" t="s">
        <v>407</v>
      </c>
      <c r="I119" s="1" t="s">
        <v>408</v>
      </c>
      <c r="J119" s="1"/>
    </row>
    <row r="120" spans="1:10" s="16" customFormat="1" ht="21.75" customHeight="1" x14ac:dyDescent="0.2">
      <c r="A120" s="38" t="s">
        <v>0</v>
      </c>
      <c r="B120" s="38" t="s">
        <v>756</v>
      </c>
      <c r="C120" s="38" t="s">
        <v>406</v>
      </c>
      <c r="D120" s="40" t="s">
        <v>1649</v>
      </c>
      <c r="E120" s="21" t="s">
        <v>1238</v>
      </c>
      <c r="F120" s="50"/>
      <c r="G120" s="17"/>
      <c r="H120" s="1" t="s">
        <v>147</v>
      </c>
      <c r="I120" s="1" t="s">
        <v>148</v>
      </c>
      <c r="J120" s="1"/>
    </row>
    <row r="121" spans="1:10" s="16" customFormat="1" ht="21.75" customHeight="1" x14ac:dyDescent="0.2">
      <c r="A121" s="38" t="s">
        <v>0</v>
      </c>
      <c r="B121" s="38" t="s">
        <v>756</v>
      </c>
      <c r="C121" s="38" t="s">
        <v>406</v>
      </c>
      <c r="D121" s="39" t="s">
        <v>1650</v>
      </c>
      <c r="E121" s="21" t="s">
        <v>1365</v>
      </c>
      <c r="F121" s="50"/>
      <c r="G121" s="14"/>
      <c r="H121" s="1" t="s">
        <v>409</v>
      </c>
      <c r="I121" s="1" t="s">
        <v>410</v>
      </c>
      <c r="J121" s="1"/>
    </row>
    <row r="122" spans="1:10" s="16" customFormat="1" ht="21.75" customHeight="1" x14ac:dyDescent="0.2">
      <c r="A122" s="38" t="s">
        <v>0</v>
      </c>
      <c r="B122" s="38" t="s">
        <v>756</v>
      </c>
      <c r="C122" s="38" t="s">
        <v>406</v>
      </c>
      <c r="D122" s="39" t="s">
        <v>1651</v>
      </c>
      <c r="E122" s="21" t="s">
        <v>867</v>
      </c>
      <c r="F122" s="50"/>
      <c r="G122" s="14"/>
      <c r="H122" s="1" t="s">
        <v>868</v>
      </c>
      <c r="I122" s="1" t="s">
        <v>869</v>
      </c>
      <c r="J122" s="1"/>
    </row>
    <row r="123" spans="1:10" s="16" customFormat="1" ht="21.75" customHeight="1" x14ac:dyDescent="0.2">
      <c r="A123" s="38" t="s">
        <v>0</v>
      </c>
      <c r="B123" s="38" t="s">
        <v>756</v>
      </c>
      <c r="C123" s="38" t="s">
        <v>406</v>
      </c>
      <c r="D123" s="39" t="s">
        <v>1652</v>
      </c>
      <c r="E123" s="21" t="s">
        <v>1424</v>
      </c>
      <c r="F123" s="50"/>
      <c r="G123" s="14"/>
      <c r="H123" s="1" t="s">
        <v>411</v>
      </c>
      <c r="I123" s="1" t="s">
        <v>412</v>
      </c>
      <c r="J123" s="1"/>
    </row>
    <row r="124" spans="1:10" s="16" customFormat="1" ht="21.75" customHeight="1" x14ac:dyDescent="0.2">
      <c r="A124" s="38" t="s">
        <v>0</v>
      </c>
      <c r="B124" s="38" t="s">
        <v>756</v>
      </c>
      <c r="C124" s="38" t="s">
        <v>406</v>
      </c>
      <c r="D124" s="40" t="s">
        <v>1653</v>
      </c>
      <c r="E124" s="21" t="s">
        <v>1366</v>
      </c>
      <c r="F124" s="50"/>
      <c r="G124" s="5"/>
      <c r="H124" s="1" t="s">
        <v>413</v>
      </c>
      <c r="I124" s="1" t="s">
        <v>414</v>
      </c>
      <c r="J124" s="1"/>
    </row>
    <row r="125" spans="1:10" s="16" customFormat="1" ht="21.75" customHeight="1" x14ac:dyDescent="0.2">
      <c r="A125" s="38" t="s">
        <v>0</v>
      </c>
      <c r="B125" s="38" t="s">
        <v>756</v>
      </c>
      <c r="C125" s="38" t="s">
        <v>406</v>
      </c>
      <c r="D125" s="39" t="s">
        <v>1655</v>
      </c>
      <c r="E125" s="21" t="s">
        <v>1368</v>
      </c>
      <c r="F125" s="50"/>
      <c r="G125" s="1"/>
      <c r="H125" s="1" t="s">
        <v>417</v>
      </c>
      <c r="I125" s="1" t="s">
        <v>418</v>
      </c>
      <c r="J125" s="1"/>
    </row>
    <row r="126" spans="1:10" s="16" customFormat="1" ht="21.75" customHeight="1" x14ac:dyDescent="0.2">
      <c r="A126" s="38" t="s">
        <v>0</v>
      </c>
      <c r="B126" s="38" t="s">
        <v>756</v>
      </c>
      <c r="C126" s="38" t="s">
        <v>406</v>
      </c>
      <c r="D126" s="39" t="s">
        <v>1654</v>
      </c>
      <c r="E126" s="21" t="s">
        <v>1367</v>
      </c>
      <c r="F126" s="50"/>
      <c r="G126" s="1"/>
      <c r="H126" s="1" t="s">
        <v>415</v>
      </c>
      <c r="I126" s="1" t="s">
        <v>416</v>
      </c>
      <c r="J126" s="1"/>
    </row>
    <row r="127" spans="1:10" s="16" customFormat="1" ht="21.75" customHeight="1" x14ac:dyDescent="0.2">
      <c r="A127" s="38" t="s">
        <v>0</v>
      </c>
      <c r="B127" s="38" t="s">
        <v>756</v>
      </c>
      <c r="C127" s="38" t="s">
        <v>406</v>
      </c>
      <c r="D127" s="39" t="s">
        <v>1656</v>
      </c>
      <c r="E127" s="21" t="s">
        <v>419</v>
      </c>
      <c r="F127" s="50"/>
      <c r="G127" s="1"/>
      <c r="H127" s="1" t="s">
        <v>420</v>
      </c>
      <c r="I127" s="1" t="s">
        <v>421</v>
      </c>
      <c r="J127" s="1"/>
    </row>
    <row r="128" spans="1:10" s="16" customFormat="1" ht="21.75" customHeight="1" x14ac:dyDescent="0.2">
      <c r="A128" s="38" t="s">
        <v>0</v>
      </c>
      <c r="B128" s="38" t="s">
        <v>756</v>
      </c>
      <c r="C128" s="38" t="s">
        <v>406</v>
      </c>
      <c r="D128" s="39" t="s">
        <v>1657</v>
      </c>
      <c r="E128" s="21" t="s">
        <v>1472</v>
      </c>
      <c r="F128" s="50"/>
      <c r="G128" s="1"/>
      <c r="H128" s="1" t="s">
        <v>422</v>
      </c>
      <c r="I128" s="1" t="s">
        <v>423</v>
      </c>
      <c r="J128" s="1"/>
    </row>
    <row r="129" spans="1:10" s="16" customFormat="1" ht="21.75" customHeight="1" x14ac:dyDescent="0.2">
      <c r="A129" s="38" t="s">
        <v>0</v>
      </c>
      <c r="B129" s="38" t="s">
        <v>756</v>
      </c>
      <c r="C129" s="38" t="s">
        <v>406</v>
      </c>
      <c r="D129" s="39" t="s">
        <v>1658</v>
      </c>
      <c r="E129" s="21" t="s">
        <v>1425</v>
      </c>
      <c r="F129" s="50"/>
      <c r="G129" s="1"/>
      <c r="H129" s="1" t="s">
        <v>424</v>
      </c>
      <c r="I129" s="1" t="s">
        <v>425</v>
      </c>
      <c r="J129" s="1"/>
    </row>
    <row r="130" spans="1:10" s="16" customFormat="1" ht="21.75" customHeight="1" x14ac:dyDescent="0.2">
      <c r="A130" s="38" t="s">
        <v>0</v>
      </c>
      <c r="B130" s="38" t="s">
        <v>756</v>
      </c>
      <c r="C130" s="38" t="s">
        <v>406</v>
      </c>
      <c r="D130" s="39" t="s">
        <v>1659</v>
      </c>
      <c r="E130" s="21" t="s">
        <v>1369</v>
      </c>
      <c r="F130" s="50"/>
      <c r="G130" s="14"/>
      <c r="H130" s="1" t="s">
        <v>426</v>
      </c>
      <c r="I130" s="1" t="s">
        <v>427</v>
      </c>
      <c r="J130" s="1"/>
    </row>
    <row r="131" spans="1:10" s="16" customFormat="1" ht="21.75" customHeight="1" x14ac:dyDescent="0.2">
      <c r="A131" s="38" t="s">
        <v>0</v>
      </c>
      <c r="B131" s="38" t="s">
        <v>756</v>
      </c>
      <c r="C131" s="38" t="s">
        <v>144</v>
      </c>
      <c r="D131" s="39" t="s">
        <v>1662</v>
      </c>
      <c r="E131" s="21" t="s">
        <v>1370</v>
      </c>
      <c r="F131" s="50"/>
      <c r="G131" s="1"/>
      <c r="H131" s="1" t="s">
        <v>430</v>
      </c>
      <c r="I131" s="1" t="s">
        <v>431</v>
      </c>
      <c r="J131" s="1"/>
    </row>
    <row r="132" spans="1:10" s="16" customFormat="1" ht="21.75" customHeight="1" x14ac:dyDescent="0.2">
      <c r="A132" s="38" t="s">
        <v>0</v>
      </c>
      <c r="B132" s="38" t="s">
        <v>756</v>
      </c>
      <c r="C132" s="38" t="s">
        <v>144</v>
      </c>
      <c r="D132" s="39" t="s">
        <v>1661</v>
      </c>
      <c r="E132" s="21" t="s">
        <v>1281</v>
      </c>
      <c r="F132" s="50"/>
      <c r="G132" s="1"/>
      <c r="H132" s="1" t="s">
        <v>859</v>
      </c>
      <c r="I132" s="1" t="s">
        <v>860</v>
      </c>
      <c r="J132" s="1"/>
    </row>
    <row r="133" spans="1:10" s="16" customFormat="1" ht="21.75" customHeight="1" x14ac:dyDescent="0.2">
      <c r="A133" s="38" t="s">
        <v>0</v>
      </c>
      <c r="B133" s="38" t="s">
        <v>756</v>
      </c>
      <c r="C133" s="38" t="s">
        <v>144</v>
      </c>
      <c r="D133" s="40" t="s">
        <v>1660</v>
      </c>
      <c r="E133" s="21" t="s">
        <v>1473</v>
      </c>
      <c r="F133" s="50"/>
      <c r="G133" s="5"/>
      <c r="H133" s="1" t="s">
        <v>428</v>
      </c>
      <c r="I133" s="1" t="s">
        <v>429</v>
      </c>
      <c r="J133" s="1"/>
    </row>
    <row r="134" spans="1:10" s="16" customFormat="1" ht="21.75" customHeight="1" x14ac:dyDescent="0.2">
      <c r="A134" s="38" t="s">
        <v>0</v>
      </c>
      <c r="B134" s="38" t="s">
        <v>72</v>
      </c>
      <c r="C134" s="38" t="s">
        <v>1690</v>
      </c>
      <c r="D134" s="40" t="s">
        <v>1691</v>
      </c>
      <c r="E134" s="21" t="s">
        <v>1282</v>
      </c>
      <c r="F134" s="50"/>
      <c r="G134" s="5"/>
      <c r="H134" s="1" t="s">
        <v>1692</v>
      </c>
      <c r="I134" s="1" t="s">
        <v>461</v>
      </c>
      <c r="J134" s="1"/>
    </row>
    <row r="135" spans="1:10" s="16" customFormat="1" ht="21.75" customHeight="1" x14ac:dyDescent="0.2">
      <c r="A135" s="38" t="s">
        <v>0</v>
      </c>
      <c r="B135" s="38" t="s">
        <v>72</v>
      </c>
      <c r="C135" s="38" t="s">
        <v>1690</v>
      </c>
      <c r="D135" s="39" t="s">
        <v>1693</v>
      </c>
      <c r="E135" s="1" t="s">
        <v>1176</v>
      </c>
      <c r="F135" s="50"/>
      <c r="G135" s="1"/>
      <c r="H135" s="1" t="s">
        <v>1694</v>
      </c>
      <c r="I135" s="1" t="s">
        <v>462</v>
      </c>
      <c r="J135" s="1"/>
    </row>
    <row r="136" spans="1:10" s="16" customFormat="1" ht="21.75" customHeight="1" x14ac:dyDescent="0.2">
      <c r="A136" s="38" t="s">
        <v>0</v>
      </c>
      <c r="B136" s="38" t="s">
        <v>72</v>
      </c>
      <c r="C136" s="38" t="s">
        <v>1690</v>
      </c>
      <c r="D136" s="40" t="s">
        <v>1695</v>
      </c>
      <c r="E136" s="5" t="s">
        <v>1696</v>
      </c>
      <c r="F136" s="50"/>
      <c r="G136" s="5"/>
      <c r="H136" s="1" t="s">
        <v>1697</v>
      </c>
      <c r="I136" s="1" t="s">
        <v>463</v>
      </c>
      <c r="J136" s="1"/>
    </row>
    <row r="137" spans="1:10" s="16" customFormat="1" ht="21.75" customHeight="1" x14ac:dyDescent="0.2">
      <c r="A137" s="38" t="s">
        <v>0</v>
      </c>
      <c r="B137" s="38" t="s">
        <v>72</v>
      </c>
      <c r="C137" s="38" t="s">
        <v>72</v>
      </c>
      <c r="D137" s="40" t="s">
        <v>2132</v>
      </c>
      <c r="E137" s="43" t="s">
        <v>2111</v>
      </c>
      <c r="F137" s="50"/>
      <c r="G137" s="1"/>
      <c r="H137" s="1" t="s">
        <v>442</v>
      </c>
      <c r="I137" s="1" t="s">
        <v>880</v>
      </c>
      <c r="J137" s="19"/>
    </row>
    <row r="138" spans="1:10" s="16" customFormat="1" ht="21.75" customHeight="1" x14ac:dyDescent="0.2">
      <c r="A138" s="38" t="s">
        <v>0</v>
      </c>
      <c r="B138" s="38" t="s">
        <v>72</v>
      </c>
      <c r="C138" s="38" t="s">
        <v>72</v>
      </c>
      <c r="D138" s="39" t="s">
        <v>1667</v>
      </c>
      <c r="E138" s="21" t="s">
        <v>1426</v>
      </c>
      <c r="F138" s="50"/>
      <c r="G138" s="1"/>
      <c r="H138" s="1" t="s">
        <v>435</v>
      </c>
      <c r="I138" s="1" t="s">
        <v>436</v>
      </c>
      <c r="J138" s="1"/>
    </row>
    <row r="139" spans="1:10" s="16" customFormat="1" ht="21.75" customHeight="1" x14ac:dyDescent="0.2">
      <c r="A139" s="38" t="s">
        <v>0</v>
      </c>
      <c r="B139" s="38" t="s">
        <v>72</v>
      </c>
      <c r="C139" s="38" t="s">
        <v>72</v>
      </c>
      <c r="D139" s="39" t="s">
        <v>1674</v>
      </c>
      <c r="E139" s="38" t="s">
        <v>1171</v>
      </c>
      <c r="F139" s="50"/>
      <c r="G139" s="1"/>
      <c r="H139" s="1" t="s">
        <v>441</v>
      </c>
      <c r="I139" s="1" t="s">
        <v>881</v>
      </c>
      <c r="J139" s="19"/>
    </row>
    <row r="140" spans="1:10" s="16" customFormat="1" ht="21.75" customHeight="1" x14ac:dyDescent="0.2">
      <c r="A140" s="38" t="s">
        <v>0</v>
      </c>
      <c r="B140" s="38" t="s">
        <v>72</v>
      </c>
      <c r="C140" s="38" t="s">
        <v>72</v>
      </c>
      <c r="D140" s="40" t="s">
        <v>1665</v>
      </c>
      <c r="E140" s="42" t="s">
        <v>789</v>
      </c>
      <c r="F140" s="50"/>
      <c r="G140" s="1"/>
      <c r="H140" s="1" t="s">
        <v>790</v>
      </c>
      <c r="I140" s="1" t="s">
        <v>791</v>
      </c>
      <c r="J140" s="1"/>
    </row>
    <row r="141" spans="1:10" s="16" customFormat="1" ht="21.75" customHeight="1" x14ac:dyDescent="0.2">
      <c r="A141" s="38" t="s">
        <v>0</v>
      </c>
      <c r="B141" s="38" t="s">
        <v>72</v>
      </c>
      <c r="C141" s="38" t="s">
        <v>72</v>
      </c>
      <c r="D141" s="40" t="s">
        <v>1664</v>
      </c>
      <c r="E141" s="66" t="s">
        <v>432</v>
      </c>
      <c r="F141" s="50"/>
      <c r="G141" s="1"/>
      <c r="H141" s="1" t="s">
        <v>433</v>
      </c>
      <c r="I141" s="1" t="s">
        <v>434</v>
      </c>
      <c r="J141" s="1"/>
    </row>
    <row r="142" spans="1:10" s="16" customFormat="1" ht="21.75" customHeight="1" x14ac:dyDescent="0.2">
      <c r="A142" s="38" t="s">
        <v>0</v>
      </c>
      <c r="B142" s="38" t="s">
        <v>72</v>
      </c>
      <c r="C142" s="38" t="s">
        <v>72</v>
      </c>
      <c r="D142" s="40" t="s">
        <v>1666</v>
      </c>
      <c r="E142" s="42" t="s">
        <v>824</v>
      </c>
      <c r="F142" s="50"/>
      <c r="G142" s="1"/>
      <c r="H142" s="1" t="s">
        <v>825</v>
      </c>
      <c r="I142" s="1" t="s">
        <v>826</v>
      </c>
      <c r="J142" s="1"/>
    </row>
    <row r="143" spans="1:10" s="16" customFormat="1" ht="21.75" customHeight="1" x14ac:dyDescent="0.2">
      <c r="A143" s="38" t="s">
        <v>0</v>
      </c>
      <c r="B143" s="38" t="s">
        <v>72</v>
      </c>
      <c r="C143" s="38" t="s">
        <v>72</v>
      </c>
      <c r="D143" s="40" t="s">
        <v>1688</v>
      </c>
      <c r="E143" s="66" t="s">
        <v>1168</v>
      </c>
      <c r="F143" s="50"/>
      <c r="G143" s="1"/>
      <c r="H143" s="1" t="s">
        <v>1689</v>
      </c>
      <c r="I143" s="1" t="s">
        <v>460</v>
      </c>
      <c r="J143" s="19"/>
    </row>
    <row r="144" spans="1:10" s="16" customFormat="1" ht="21.75" customHeight="1" x14ac:dyDescent="0.2">
      <c r="A144" s="38" t="s">
        <v>0</v>
      </c>
      <c r="B144" s="38" t="s">
        <v>72</v>
      </c>
      <c r="C144" s="38" t="s">
        <v>72</v>
      </c>
      <c r="D144" s="39" t="s">
        <v>1668</v>
      </c>
      <c r="E144" s="21" t="s">
        <v>1372</v>
      </c>
      <c r="F144" s="50"/>
      <c r="G144" s="1"/>
      <c r="H144" s="1" t="s">
        <v>1669</v>
      </c>
      <c r="I144" s="1" t="s">
        <v>437</v>
      </c>
      <c r="J144" s="19" t="s">
        <v>438</v>
      </c>
    </row>
    <row r="145" spans="1:10" s="16" customFormat="1" ht="21.75" customHeight="1" x14ac:dyDescent="0.2">
      <c r="A145" s="38" t="s">
        <v>0</v>
      </c>
      <c r="B145" s="38" t="s">
        <v>72</v>
      </c>
      <c r="C145" s="38" t="s">
        <v>72</v>
      </c>
      <c r="D145" s="39" t="s">
        <v>1670</v>
      </c>
      <c r="E145" s="38" t="s">
        <v>1170</v>
      </c>
      <c r="F145" s="50"/>
      <c r="G145" s="1" t="s">
        <v>1494</v>
      </c>
      <c r="H145" s="1" t="s">
        <v>439</v>
      </c>
      <c r="I145" s="1" t="s">
        <v>440</v>
      </c>
      <c r="J145" s="19"/>
    </row>
    <row r="146" spans="1:10" s="16" customFormat="1" ht="21.75" customHeight="1" x14ac:dyDescent="0.2">
      <c r="A146" s="38" t="s">
        <v>0</v>
      </c>
      <c r="B146" s="38" t="s">
        <v>72</v>
      </c>
      <c r="C146" s="38" t="s">
        <v>72</v>
      </c>
      <c r="D146" s="39" t="s">
        <v>1671</v>
      </c>
      <c r="E146" s="38" t="s">
        <v>1672</v>
      </c>
      <c r="F146" s="50"/>
      <c r="G146" s="18"/>
      <c r="H146" s="18" t="s">
        <v>1673</v>
      </c>
      <c r="I146" s="1" t="s">
        <v>1154</v>
      </c>
      <c r="J146" s="19"/>
    </row>
    <row r="147" spans="1:10" s="16" customFormat="1" ht="21.75" customHeight="1" x14ac:dyDescent="0.2">
      <c r="A147" s="38" t="s">
        <v>0</v>
      </c>
      <c r="B147" s="38" t="s">
        <v>72</v>
      </c>
      <c r="C147" s="38" t="s">
        <v>72</v>
      </c>
      <c r="D147" s="40" t="s">
        <v>1675</v>
      </c>
      <c r="E147" s="66" t="s">
        <v>1373</v>
      </c>
      <c r="F147" s="50"/>
      <c r="G147" s="1"/>
      <c r="H147" s="1" t="s">
        <v>987</v>
      </c>
      <c r="I147" s="1" t="s">
        <v>988</v>
      </c>
      <c r="J147" s="19"/>
    </row>
    <row r="148" spans="1:10" s="16" customFormat="1" ht="21.75" customHeight="1" x14ac:dyDescent="0.2">
      <c r="A148" s="38" t="s">
        <v>0</v>
      </c>
      <c r="B148" s="38" t="s">
        <v>72</v>
      </c>
      <c r="C148" s="38" t="s">
        <v>72</v>
      </c>
      <c r="D148" s="39" t="s">
        <v>1676</v>
      </c>
      <c r="E148" s="21" t="s">
        <v>1677</v>
      </c>
      <c r="F148" s="50"/>
      <c r="G148" s="1"/>
      <c r="H148" s="1" t="s">
        <v>878</v>
      </c>
      <c r="I148" s="1" t="s">
        <v>879</v>
      </c>
      <c r="J148" s="19"/>
    </row>
    <row r="149" spans="1:10" s="16" customFormat="1" ht="21.75" customHeight="1" x14ac:dyDescent="0.2">
      <c r="A149" s="38" t="s">
        <v>0</v>
      </c>
      <c r="B149" s="38" t="s">
        <v>72</v>
      </c>
      <c r="C149" s="38" t="s">
        <v>72</v>
      </c>
      <c r="D149" s="40" t="s">
        <v>1663</v>
      </c>
      <c r="E149" s="66" t="s">
        <v>1371</v>
      </c>
      <c r="F149" s="50"/>
      <c r="G149" s="1"/>
      <c r="H149" s="18" t="s">
        <v>1152</v>
      </c>
      <c r="I149" s="1" t="s">
        <v>1153</v>
      </c>
      <c r="J149" s="38"/>
    </row>
    <row r="150" spans="1:10" s="16" customFormat="1" ht="21.75" customHeight="1" x14ac:dyDescent="0.2">
      <c r="A150" s="38" t="s">
        <v>0</v>
      </c>
      <c r="B150" s="38" t="s">
        <v>72</v>
      </c>
      <c r="C150" s="38" t="s">
        <v>72</v>
      </c>
      <c r="D150" s="40" t="s">
        <v>1678</v>
      </c>
      <c r="E150" s="66" t="s">
        <v>1427</v>
      </c>
      <c r="F150" s="50"/>
      <c r="G150" s="1"/>
      <c r="H150" s="1" t="s">
        <v>443</v>
      </c>
      <c r="I150" s="1" t="s">
        <v>444</v>
      </c>
      <c r="J150" s="19"/>
    </row>
    <row r="151" spans="1:10" s="16" customFormat="1" ht="21.75" customHeight="1" x14ac:dyDescent="0.2">
      <c r="A151" s="38" t="s">
        <v>0</v>
      </c>
      <c r="B151" s="38" t="s">
        <v>72</v>
      </c>
      <c r="C151" s="38" t="s">
        <v>72</v>
      </c>
      <c r="D151" s="39" t="s">
        <v>1682</v>
      </c>
      <c r="E151" s="38" t="s">
        <v>1174</v>
      </c>
      <c r="F151" s="50"/>
      <c r="G151" s="1"/>
      <c r="H151" s="1" t="s">
        <v>1025</v>
      </c>
      <c r="I151" s="1" t="s">
        <v>1026</v>
      </c>
      <c r="J151" s="19"/>
    </row>
    <row r="152" spans="1:10" s="16" customFormat="1" ht="21.75" customHeight="1" x14ac:dyDescent="0.2">
      <c r="A152" s="38" t="s">
        <v>0</v>
      </c>
      <c r="B152" s="38" t="s">
        <v>72</v>
      </c>
      <c r="C152" s="38" t="s">
        <v>72</v>
      </c>
      <c r="D152" s="39" t="s">
        <v>1680</v>
      </c>
      <c r="E152" s="21" t="s">
        <v>1428</v>
      </c>
      <c r="F152" s="50"/>
      <c r="G152" s="1"/>
      <c r="H152" s="1" t="s">
        <v>447</v>
      </c>
      <c r="I152" s="1" t="s">
        <v>448</v>
      </c>
      <c r="J152" s="19"/>
    </row>
    <row r="153" spans="1:10" s="16" customFormat="1" ht="21.75" customHeight="1" x14ac:dyDescent="0.2">
      <c r="A153" s="38" t="s">
        <v>0</v>
      </c>
      <c r="B153" s="38" t="s">
        <v>72</v>
      </c>
      <c r="C153" s="38" t="s">
        <v>72</v>
      </c>
      <c r="D153" s="39" t="s">
        <v>1679</v>
      </c>
      <c r="E153" s="38" t="s">
        <v>1172</v>
      </c>
      <c r="F153" s="50"/>
      <c r="G153" s="1" t="s">
        <v>1495</v>
      </c>
      <c r="H153" s="1" t="s">
        <v>445</v>
      </c>
      <c r="I153" s="1" t="s">
        <v>446</v>
      </c>
      <c r="J153" s="19"/>
    </row>
    <row r="154" spans="1:10" s="16" customFormat="1" ht="21.75" customHeight="1" x14ac:dyDescent="0.2">
      <c r="A154" s="38" t="s">
        <v>0</v>
      </c>
      <c r="B154" s="38" t="s">
        <v>72</v>
      </c>
      <c r="C154" s="38" t="s">
        <v>72</v>
      </c>
      <c r="D154" s="40" t="s">
        <v>1681</v>
      </c>
      <c r="E154" s="42" t="s">
        <v>1173</v>
      </c>
      <c r="F154" s="50"/>
      <c r="G154" s="1"/>
      <c r="H154" s="1" t="s">
        <v>449</v>
      </c>
      <c r="I154" s="1" t="s">
        <v>450</v>
      </c>
      <c r="J154" s="19"/>
    </row>
    <row r="155" spans="1:10" s="16" customFormat="1" ht="21.75" customHeight="1" x14ac:dyDescent="0.2">
      <c r="A155" s="38" t="s">
        <v>0</v>
      </c>
      <c r="B155" s="38" t="s">
        <v>72</v>
      </c>
      <c r="C155" s="38" t="s">
        <v>72</v>
      </c>
      <c r="D155" s="39" t="s">
        <v>1684</v>
      </c>
      <c r="E155" s="21" t="s">
        <v>1429</v>
      </c>
      <c r="F155" s="50"/>
      <c r="G155" s="1"/>
      <c r="H155" s="1" t="s">
        <v>453</v>
      </c>
      <c r="I155" s="1" t="s">
        <v>454</v>
      </c>
      <c r="J155" s="19"/>
    </row>
    <row r="156" spans="1:10" s="16" customFormat="1" ht="21.75" customHeight="1" x14ac:dyDescent="0.2">
      <c r="A156" s="38" t="s">
        <v>0</v>
      </c>
      <c r="B156" s="38" t="s">
        <v>72</v>
      </c>
      <c r="C156" s="38" t="s">
        <v>72</v>
      </c>
      <c r="D156" s="39" t="s">
        <v>1683</v>
      </c>
      <c r="E156" s="21" t="s">
        <v>1474</v>
      </c>
      <c r="F156" s="50"/>
      <c r="G156" s="1"/>
      <c r="H156" s="1" t="s">
        <v>451</v>
      </c>
      <c r="I156" s="1" t="s">
        <v>452</v>
      </c>
      <c r="J156" s="19"/>
    </row>
    <row r="157" spans="1:10" s="16" customFormat="1" ht="21.75" customHeight="1" x14ac:dyDescent="0.2">
      <c r="A157" s="38" t="s">
        <v>0</v>
      </c>
      <c r="B157" s="38" t="s">
        <v>72</v>
      </c>
      <c r="C157" s="38" t="s">
        <v>72</v>
      </c>
      <c r="D157" s="39" t="s">
        <v>1685</v>
      </c>
      <c r="E157" s="21" t="s">
        <v>1374</v>
      </c>
      <c r="F157" s="50"/>
      <c r="G157" s="1"/>
      <c r="H157" s="1" t="s">
        <v>455</v>
      </c>
      <c r="I157" s="1" t="s">
        <v>456</v>
      </c>
      <c r="J157" s="19"/>
    </row>
    <row r="158" spans="1:10" s="16" customFormat="1" ht="21.75" customHeight="1" x14ac:dyDescent="0.2">
      <c r="A158" s="38" t="s">
        <v>0</v>
      </c>
      <c r="B158" s="38" t="s">
        <v>72</v>
      </c>
      <c r="C158" s="38" t="s">
        <v>72</v>
      </c>
      <c r="D158" s="40" t="s">
        <v>1686</v>
      </c>
      <c r="E158" s="38" t="s">
        <v>1175</v>
      </c>
      <c r="F158" s="50"/>
      <c r="G158" s="1"/>
      <c r="H158" s="1" t="s">
        <v>457</v>
      </c>
      <c r="I158" s="1" t="s">
        <v>458</v>
      </c>
      <c r="J158" s="19" t="s">
        <v>459</v>
      </c>
    </row>
    <row r="159" spans="1:10" s="16" customFormat="1" ht="21.75" customHeight="1" x14ac:dyDescent="0.2">
      <c r="A159" s="38" t="s">
        <v>0</v>
      </c>
      <c r="B159" s="38" t="s">
        <v>72</v>
      </c>
      <c r="C159" s="38" t="s">
        <v>72</v>
      </c>
      <c r="D159" s="40" t="s">
        <v>1687</v>
      </c>
      <c r="E159" s="21" t="s">
        <v>991</v>
      </c>
      <c r="F159" s="50"/>
      <c r="G159" s="1"/>
      <c r="H159" s="1" t="s">
        <v>992</v>
      </c>
      <c r="I159" s="1" t="s">
        <v>993</v>
      </c>
      <c r="J159" s="19"/>
    </row>
    <row r="160" spans="1:10" s="16" customFormat="1" ht="21.75" customHeight="1" x14ac:dyDescent="0.2">
      <c r="A160" s="38" t="s">
        <v>0</v>
      </c>
      <c r="B160" s="38" t="s">
        <v>72</v>
      </c>
      <c r="C160" s="38" t="s">
        <v>464</v>
      </c>
      <c r="D160" s="39" t="s">
        <v>1700</v>
      </c>
      <c r="E160" s="38" t="s">
        <v>801</v>
      </c>
      <c r="F160" s="50"/>
      <c r="G160" s="1"/>
      <c r="H160" s="1" t="s">
        <v>802</v>
      </c>
      <c r="I160" s="1" t="s">
        <v>803</v>
      </c>
      <c r="J160" s="1"/>
    </row>
    <row r="161" spans="1:10" s="16" customFormat="1" ht="21.75" customHeight="1" x14ac:dyDescent="0.2">
      <c r="A161" s="38" t="s">
        <v>0</v>
      </c>
      <c r="B161" s="38" t="s">
        <v>72</v>
      </c>
      <c r="C161" s="38" t="s">
        <v>464</v>
      </c>
      <c r="D161" s="40" t="s">
        <v>1698</v>
      </c>
      <c r="E161" s="66" t="s">
        <v>1430</v>
      </c>
      <c r="F161" s="50"/>
      <c r="G161" s="1"/>
      <c r="H161" s="1" t="s">
        <v>1699</v>
      </c>
      <c r="I161" s="1" t="s">
        <v>465</v>
      </c>
      <c r="J161" s="1"/>
    </row>
    <row r="162" spans="1:10" s="58" customFormat="1" ht="21.75" customHeight="1" x14ac:dyDescent="0.2">
      <c r="A162" s="38" t="s">
        <v>0</v>
      </c>
      <c r="B162" s="38" t="s">
        <v>72</v>
      </c>
      <c r="C162" s="38" t="s">
        <v>765</v>
      </c>
      <c r="D162" s="40" t="s">
        <v>1701</v>
      </c>
      <c r="E162" s="42" t="s">
        <v>766</v>
      </c>
      <c r="F162" s="50"/>
      <c r="G162" s="1"/>
      <c r="H162" s="1" t="s">
        <v>767</v>
      </c>
      <c r="I162" s="1" t="s">
        <v>768</v>
      </c>
      <c r="J162" s="1"/>
    </row>
    <row r="163" spans="1:10" s="58" customFormat="1" ht="21.75" customHeight="1" x14ac:dyDescent="0.2">
      <c r="A163" s="38" t="s">
        <v>0</v>
      </c>
      <c r="B163" s="38" t="s">
        <v>72</v>
      </c>
      <c r="C163" s="38" t="s">
        <v>466</v>
      </c>
      <c r="D163" s="39" t="s">
        <v>1702</v>
      </c>
      <c r="E163" s="21" t="s">
        <v>1375</v>
      </c>
      <c r="F163" s="50"/>
      <c r="G163" s="1"/>
      <c r="H163" s="1" t="s">
        <v>467</v>
      </c>
      <c r="I163" s="1" t="s">
        <v>468</v>
      </c>
      <c r="J163" s="19" t="s">
        <v>469</v>
      </c>
    </row>
    <row r="164" spans="1:10" s="58" customFormat="1" ht="21.75" customHeight="1" x14ac:dyDescent="0.2">
      <c r="A164" s="38" t="s">
        <v>0</v>
      </c>
      <c r="B164" s="38" t="s">
        <v>72</v>
      </c>
      <c r="C164" s="38" t="s">
        <v>797</v>
      </c>
      <c r="D164" s="40" t="s">
        <v>1703</v>
      </c>
      <c r="E164" s="42" t="s">
        <v>798</v>
      </c>
      <c r="F164" s="50"/>
      <c r="G164" s="1"/>
      <c r="H164" s="1" t="s">
        <v>799</v>
      </c>
      <c r="I164" s="1" t="s">
        <v>800</v>
      </c>
      <c r="J164" s="19"/>
    </row>
    <row r="165" spans="1:10" s="58" customFormat="1" ht="21.75" customHeight="1" x14ac:dyDescent="0.2">
      <c r="A165" s="38" t="s">
        <v>0</v>
      </c>
      <c r="B165" s="38" t="s">
        <v>72</v>
      </c>
      <c r="C165" s="38" t="s">
        <v>797</v>
      </c>
      <c r="D165" s="40" t="s">
        <v>1704</v>
      </c>
      <c r="E165" s="42" t="s">
        <v>2112</v>
      </c>
      <c r="F165" s="50"/>
      <c r="G165" s="1"/>
      <c r="H165" s="1" t="s">
        <v>972</v>
      </c>
      <c r="I165" s="1" t="s">
        <v>973</v>
      </c>
      <c r="J165" s="19"/>
    </row>
    <row r="166" spans="1:10" s="58" customFormat="1" ht="21.75" customHeight="1" x14ac:dyDescent="0.2">
      <c r="A166" s="38" t="s">
        <v>0</v>
      </c>
      <c r="B166" s="38" t="s">
        <v>72</v>
      </c>
      <c r="C166" s="38" t="s">
        <v>470</v>
      </c>
      <c r="D166" s="39" t="s">
        <v>1705</v>
      </c>
      <c r="E166" s="21" t="s">
        <v>1376</v>
      </c>
      <c r="F166" s="50"/>
      <c r="G166" s="1"/>
      <c r="H166" s="1" t="s">
        <v>1706</v>
      </c>
      <c r="I166" s="1" t="s">
        <v>471</v>
      </c>
      <c r="J166" s="1"/>
    </row>
    <row r="167" spans="1:10" s="58" customFormat="1" ht="21.75" customHeight="1" x14ac:dyDescent="0.2">
      <c r="A167" s="38" t="s">
        <v>0</v>
      </c>
      <c r="B167" s="38" t="s">
        <v>72</v>
      </c>
      <c r="C167" s="38" t="s">
        <v>470</v>
      </c>
      <c r="D167" s="39" t="s">
        <v>1707</v>
      </c>
      <c r="E167" s="21" t="s">
        <v>1283</v>
      </c>
      <c r="F167" s="50"/>
      <c r="G167" s="1"/>
      <c r="H167" s="1" t="s">
        <v>967</v>
      </c>
      <c r="I167" s="1" t="s">
        <v>968</v>
      </c>
      <c r="J167" s="1"/>
    </row>
    <row r="168" spans="1:10" s="58" customFormat="1" ht="21.75" customHeight="1" x14ac:dyDescent="0.2">
      <c r="A168" s="38" t="s">
        <v>0</v>
      </c>
      <c r="B168" s="38" t="s">
        <v>72</v>
      </c>
      <c r="C168" s="38" t="s">
        <v>472</v>
      </c>
      <c r="D168" s="40" t="s">
        <v>1708</v>
      </c>
      <c r="E168" s="42" t="s">
        <v>1177</v>
      </c>
      <c r="F168" s="50"/>
      <c r="G168" s="1"/>
      <c r="H168" s="1" t="s">
        <v>473</v>
      </c>
      <c r="I168" s="1" t="s">
        <v>474</v>
      </c>
      <c r="J168" s="1"/>
    </row>
    <row r="169" spans="1:10" s="58" customFormat="1" ht="21.75" customHeight="1" x14ac:dyDescent="0.2">
      <c r="A169" s="38" t="s">
        <v>0</v>
      </c>
      <c r="B169" s="38" t="s">
        <v>1499</v>
      </c>
      <c r="C169" s="38" t="s">
        <v>475</v>
      </c>
      <c r="D169" s="39" t="s">
        <v>1709</v>
      </c>
      <c r="E169" s="21" t="s">
        <v>1475</v>
      </c>
      <c r="F169" s="50"/>
      <c r="G169" s="1"/>
      <c r="H169" s="1" t="s">
        <v>476</v>
      </c>
      <c r="I169" s="1" t="s">
        <v>477</v>
      </c>
      <c r="J169" s="1"/>
    </row>
    <row r="170" spans="1:10" s="58" customFormat="1" ht="21.75" customHeight="1" x14ac:dyDescent="0.2">
      <c r="A170" s="38" t="s">
        <v>0</v>
      </c>
      <c r="B170" s="38" t="s">
        <v>1499</v>
      </c>
      <c r="C170" s="38" t="s">
        <v>475</v>
      </c>
      <c r="D170" s="39" t="s">
        <v>1710</v>
      </c>
      <c r="E170" s="21" t="s">
        <v>1284</v>
      </c>
      <c r="F170" s="50"/>
      <c r="G170" s="1"/>
      <c r="H170" s="1" t="s">
        <v>792</v>
      </c>
      <c r="I170" s="1" t="s">
        <v>793</v>
      </c>
      <c r="J170" s="1"/>
    </row>
    <row r="171" spans="1:10" s="58" customFormat="1" ht="21.75" customHeight="1" x14ac:dyDescent="0.2">
      <c r="A171" s="38" t="s">
        <v>0</v>
      </c>
      <c r="B171" s="38" t="s">
        <v>1499</v>
      </c>
      <c r="C171" s="38" t="s">
        <v>483</v>
      </c>
      <c r="D171" s="39" t="s">
        <v>2120</v>
      </c>
      <c r="E171" s="21" t="s">
        <v>1476</v>
      </c>
      <c r="F171" s="50"/>
      <c r="G171" s="1"/>
      <c r="H171" s="1" t="s">
        <v>1714</v>
      </c>
      <c r="I171" s="1" t="s">
        <v>484</v>
      </c>
      <c r="J171" s="1"/>
    </row>
    <row r="172" spans="1:10" s="58" customFormat="1" ht="21.75" customHeight="1" x14ac:dyDescent="0.2">
      <c r="A172" s="38" t="s">
        <v>0</v>
      </c>
      <c r="B172" s="38" t="s">
        <v>1499</v>
      </c>
      <c r="C172" s="38" t="s">
        <v>478</v>
      </c>
      <c r="D172" s="39" t="s">
        <v>1711</v>
      </c>
      <c r="E172" s="21" t="s">
        <v>1377</v>
      </c>
      <c r="F172" s="50"/>
      <c r="G172" s="1"/>
      <c r="H172" s="1" t="s">
        <v>479</v>
      </c>
      <c r="I172" s="1" t="s">
        <v>480</v>
      </c>
      <c r="J172" s="1"/>
    </row>
    <row r="173" spans="1:10" s="58" customFormat="1" ht="21.75" customHeight="1" x14ac:dyDescent="0.2">
      <c r="A173" s="38" t="s">
        <v>0</v>
      </c>
      <c r="B173" s="38" t="s">
        <v>1499</v>
      </c>
      <c r="C173" s="38" t="s">
        <v>478</v>
      </c>
      <c r="D173" s="39" t="s">
        <v>1712</v>
      </c>
      <c r="E173" s="21" t="s">
        <v>1713</v>
      </c>
      <c r="F173" s="50"/>
      <c r="G173" s="1"/>
      <c r="H173" s="1" t="s">
        <v>481</v>
      </c>
      <c r="I173" s="1" t="s">
        <v>482</v>
      </c>
      <c r="J173" s="1"/>
    </row>
    <row r="174" spans="1:10" s="58" customFormat="1" ht="21.75" customHeight="1" x14ac:dyDescent="0.2">
      <c r="A174" s="38" t="s">
        <v>0</v>
      </c>
      <c r="B174" s="38" t="s">
        <v>1325</v>
      </c>
      <c r="C174" s="38" t="s">
        <v>1325</v>
      </c>
      <c r="D174" s="39" t="s">
        <v>1715</v>
      </c>
      <c r="E174" s="21" t="s">
        <v>1431</v>
      </c>
      <c r="F174" s="50"/>
      <c r="G174" s="1"/>
      <c r="H174" s="1" t="s">
        <v>1716</v>
      </c>
      <c r="I174" s="1" t="s">
        <v>485</v>
      </c>
      <c r="J174" s="1"/>
    </row>
    <row r="175" spans="1:10" s="58" customFormat="1" ht="21.75" customHeight="1" x14ac:dyDescent="0.2">
      <c r="A175" s="38" t="s">
        <v>0</v>
      </c>
      <c r="B175" s="38" t="s">
        <v>1325</v>
      </c>
      <c r="C175" s="38" t="s">
        <v>1325</v>
      </c>
      <c r="D175" s="39" t="s">
        <v>1717</v>
      </c>
      <c r="E175" s="21" t="s">
        <v>1432</v>
      </c>
      <c r="F175" s="50"/>
      <c r="G175" s="1"/>
      <c r="H175" s="1" t="s">
        <v>1718</v>
      </c>
      <c r="I175" s="1" t="s">
        <v>486</v>
      </c>
      <c r="J175" s="1"/>
    </row>
    <row r="176" spans="1:10" s="58" customFormat="1" ht="21.75" customHeight="1" x14ac:dyDescent="0.2">
      <c r="A176" s="38" t="s">
        <v>0</v>
      </c>
      <c r="B176" s="38" t="s">
        <v>1326</v>
      </c>
      <c r="C176" s="38" t="s">
        <v>158</v>
      </c>
      <c r="D176" s="39" t="s">
        <v>1721</v>
      </c>
      <c r="E176" s="38" t="s">
        <v>1178</v>
      </c>
      <c r="F176" s="50"/>
      <c r="G176" s="1"/>
      <c r="H176" s="1" t="s">
        <v>960</v>
      </c>
      <c r="I176" s="44" t="s">
        <v>961</v>
      </c>
      <c r="J176" s="1"/>
    </row>
    <row r="177" spans="1:10" s="58" customFormat="1" ht="21.75" customHeight="1" x14ac:dyDescent="0.2">
      <c r="A177" s="38" t="s">
        <v>0</v>
      </c>
      <c r="B177" s="38" t="s">
        <v>1326</v>
      </c>
      <c r="C177" s="38" t="s">
        <v>158</v>
      </c>
      <c r="D177" s="40" t="s">
        <v>1722</v>
      </c>
      <c r="E177" s="43" t="s">
        <v>1179</v>
      </c>
      <c r="F177" s="50"/>
      <c r="G177" s="1"/>
      <c r="H177" s="1" t="s">
        <v>841</v>
      </c>
      <c r="I177" s="14" t="s">
        <v>842</v>
      </c>
      <c r="J177" s="1"/>
    </row>
    <row r="178" spans="1:10" s="58" customFormat="1" ht="21.75" customHeight="1" x14ac:dyDescent="0.2">
      <c r="A178" s="38" t="s">
        <v>0</v>
      </c>
      <c r="B178" s="38" t="s">
        <v>1326</v>
      </c>
      <c r="C178" s="38" t="s">
        <v>158</v>
      </c>
      <c r="D178" s="40" t="s">
        <v>1719</v>
      </c>
      <c r="E178" s="66" t="s">
        <v>1720</v>
      </c>
      <c r="F178" s="50"/>
      <c r="G178" s="1"/>
      <c r="H178" s="1" t="s">
        <v>487</v>
      </c>
      <c r="I178" s="44" t="s">
        <v>488</v>
      </c>
      <c r="J178" s="1"/>
    </row>
    <row r="179" spans="1:10" s="58" customFormat="1" ht="21.75" customHeight="1" x14ac:dyDescent="0.2">
      <c r="A179" s="38" t="s">
        <v>0</v>
      </c>
      <c r="B179" s="38" t="s">
        <v>1326</v>
      </c>
      <c r="C179" s="38" t="s">
        <v>158</v>
      </c>
      <c r="D179" s="39" t="s">
        <v>1723</v>
      </c>
      <c r="E179" s="21" t="s">
        <v>1433</v>
      </c>
      <c r="F179" s="50"/>
      <c r="G179" s="1"/>
      <c r="H179" s="1" t="s">
        <v>1724</v>
      </c>
      <c r="I179" s="14" t="s">
        <v>489</v>
      </c>
      <c r="J179" s="1"/>
    </row>
    <row r="180" spans="1:10" s="58" customFormat="1" ht="21.75" customHeight="1" x14ac:dyDescent="0.2">
      <c r="A180" s="38" t="s">
        <v>0</v>
      </c>
      <c r="B180" s="38" t="s">
        <v>1326</v>
      </c>
      <c r="C180" s="38" t="s">
        <v>158</v>
      </c>
      <c r="D180" s="40" t="s">
        <v>1725</v>
      </c>
      <c r="E180" s="42" t="s">
        <v>772</v>
      </c>
      <c r="F180" s="50"/>
      <c r="G180" s="1"/>
      <c r="H180" s="1" t="s">
        <v>1726</v>
      </c>
      <c r="I180" s="14" t="s">
        <v>773</v>
      </c>
      <c r="J180" s="1"/>
    </row>
    <row r="181" spans="1:10" s="58" customFormat="1" ht="21.75" customHeight="1" x14ac:dyDescent="0.2">
      <c r="A181" s="38" t="s">
        <v>0</v>
      </c>
      <c r="B181" s="38" t="s">
        <v>1326</v>
      </c>
      <c r="C181" s="38" t="s">
        <v>158</v>
      </c>
      <c r="D181" s="40" t="s">
        <v>1727</v>
      </c>
      <c r="E181" s="42" t="s">
        <v>1180</v>
      </c>
      <c r="F181" s="50"/>
      <c r="G181" s="1"/>
      <c r="H181" s="1" t="s">
        <v>490</v>
      </c>
      <c r="I181" s="1" t="s">
        <v>491</v>
      </c>
      <c r="J181" s="1"/>
    </row>
    <row r="182" spans="1:10" s="58" customFormat="1" ht="21.75" customHeight="1" x14ac:dyDescent="0.2">
      <c r="A182" s="38" t="s">
        <v>0</v>
      </c>
      <c r="B182" s="38" t="s">
        <v>1326</v>
      </c>
      <c r="C182" s="38" t="s">
        <v>497</v>
      </c>
      <c r="D182" s="39" t="s">
        <v>1736</v>
      </c>
      <c r="E182" s="38" t="s">
        <v>1181</v>
      </c>
      <c r="F182" s="50"/>
      <c r="G182" s="1"/>
      <c r="H182" s="1" t="s">
        <v>498</v>
      </c>
      <c r="I182" s="1" t="s">
        <v>499</v>
      </c>
      <c r="J182" s="19"/>
    </row>
    <row r="183" spans="1:10" s="58" customFormat="1" ht="21.75" customHeight="1" x14ac:dyDescent="0.2">
      <c r="A183" s="38" t="s">
        <v>0</v>
      </c>
      <c r="B183" s="38" t="s">
        <v>1326</v>
      </c>
      <c r="C183" s="38" t="s">
        <v>1728</v>
      </c>
      <c r="D183" s="39" t="s">
        <v>1729</v>
      </c>
      <c r="E183" s="21" t="s">
        <v>1477</v>
      </c>
      <c r="F183" s="50"/>
      <c r="G183" s="1"/>
      <c r="H183" s="1" t="s">
        <v>1730</v>
      </c>
      <c r="I183" s="1" t="s">
        <v>492</v>
      </c>
      <c r="J183" s="1"/>
    </row>
    <row r="184" spans="1:10" s="58" customFormat="1" ht="21.75" customHeight="1" x14ac:dyDescent="0.2">
      <c r="A184" s="38" t="s">
        <v>0</v>
      </c>
      <c r="B184" s="38" t="s">
        <v>1326</v>
      </c>
      <c r="C184" s="38" t="s">
        <v>1728</v>
      </c>
      <c r="D184" s="39" t="s">
        <v>1731</v>
      </c>
      <c r="E184" s="21" t="s">
        <v>1478</v>
      </c>
      <c r="F184" s="50"/>
      <c r="G184" s="1"/>
      <c r="H184" s="1" t="s">
        <v>1732</v>
      </c>
      <c r="I184" s="1" t="s">
        <v>493</v>
      </c>
      <c r="J184" s="19"/>
    </row>
    <row r="185" spans="1:10" s="58" customFormat="1" ht="21.75" customHeight="1" x14ac:dyDescent="0.2">
      <c r="A185" s="38" t="s">
        <v>0</v>
      </c>
      <c r="B185" s="38" t="s">
        <v>1326</v>
      </c>
      <c r="C185" s="38" t="s">
        <v>1728</v>
      </c>
      <c r="D185" s="39" t="s">
        <v>1733</v>
      </c>
      <c r="E185" s="21" t="s">
        <v>1434</v>
      </c>
      <c r="F185" s="50"/>
      <c r="G185" s="1"/>
      <c r="H185" s="1" t="s">
        <v>494</v>
      </c>
      <c r="I185" s="1" t="s">
        <v>495</v>
      </c>
      <c r="J185" s="19"/>
    </row>
    <row r="186" spans="1:10" s="58" customFormat="1" ht="21.75" customHeight="1" x14ac:dyDescent="0.2">
      <c r="A186" s="38" t="s">
        <v>0</v>
      </c>
      <c r="B186" s="38" t="s">
        <v>1326</v>
      </c>
      <c r="C186" s="38" t="s">
        <v>1728</v>
      </c>
      <c r="D186" s="40" t="s">
        <v>1734</v>
      </c>
      <c r="E186" s="66" t="s">
        <v>1435</v>
      </c>
      <c r="F186" s="50"/>
      <c r="G186" s="1"/>
      <c r="H186" s="1" t="s">
        <v>1735</v>
      </c>
      <c r="I186" s="1" t="s">
        <v>496</v>
      </c>
      <c r="J186" s="19"/>
    </row>
    <row r="187" spans="1:10" s="58" customFormat="1" ht="21.75" customHeight="1" x14ac:dyDescent="0.2">
      <c r="A187" s="38" t="s">
        <v>0</v>
      </c>
      <c r="B187" s="38" t="s">
        <v>77</v>
      </c>
      <c r="C187" s="38" t="s">
        <v>503</v>
      </c>
      <c r="D187" s="39" t="s">
        <v>1742</v>
      </c>
      <c r="E187" s="21" t="s">
        <v>504</v>
      </c>
      <c r="F187" s="50"/>
      <c r="G187" s="1"/>
      <c r="H187" s="1" t="s">
        <v>505</v>
      </c>
      <c r="I187" s="1" t="s">
        <v>506</v>
      </c>
      <c r="J187" s="19"/>
    </row>
    <row r="188" spans="1:10" s="58" customFormat="1" ht="21.75" customHeight="1" x14ac:dyDescent="0.2">
      <c r="A188" s="38" t="s">
        <v>0</v>
      </c>
      <c r="B188" s="38" t="s">
        <v>77</v>
      </c>
      <c r="C188" s="38" t="s">
        <v>503</v>
      </c>
      <c r="D188" s="39" t="s">
        <v>1743</v>
      </c>
      <c r="E188" s="21" t="s">
        <v>1479</v>
      </c>
      <c r="F188" s="50"/>
      <c r="G188" s="1"/>
      <c r="H188" s="1" t="s">
        <v>507</v>
      </c>
      <c r="I188" s="1" t="s">
        <v>508</v>
      </c>
      <c r="J188" s="19"/>
    </row>
    <row r="189" spans="1:10" s="58" customFormat="1" ht="21.75" customHeight="1" x14ac:dyDescent="0.2">
      <c r="A189" s="38" t="s">
        <v>0</v>
      </c>
      <c r="B189" s="38" t="s">
        <v>77</v>
      </c>
      <c r="C189" s="38" t="s">
        <v>509</v>
      </c>
      <c r="D189" s="39" t="s">
        <v>1744</v>
      </c>
      <c r="E189" s="21" t="s">
        <v>1378</v>
      </c>
      <c r="F189" s="50"/>
      <c r="G189" s="1"/>
      <c r="H189" s="1" t="s">
        <v>510</v>
      </c>
      <c r="I189" s="1" t="s">
        <v>511</v>
      </c>
      <c r="J189" s="19"/>
    </row>
    <row r="190" spans="1:10" s="58" customFormat="1" ht="21.75" customHeight="1" x14ac:dyDescent="0.2">
      <c r="A190" s="38" t="s">
        <v>0</v>
      </c>
      <c r="B190" s="38" t="s">
        <v>77</v>
      </c>
      <c r="C190" s="38" t="s">
        <v>1737</v>
      </c>
      <c r="D190" s="39" t="s">
        <v>1738</v>
      </c>
      <c r="E190" s="21" t="s">
        <v>1285</v>
      </c>
      <c r="F190" s="50"/>
      <c r="G190" s="1"/>
      <c r="H190" s="1" t="s">
        <v>1739</v>
      </c>
      <c r="I190" s="1" t="s">
        <v>500</v>
      </c>
      <c r="J190" s="1"/>
    </row>
    <row r="191" spans="1:10" s="58" customFormat="1" ht="21.75" customHeight="1" x14ac:dyDescent="0.2">
      <c r="A191" s="38" t="s">
        <v>0</v>
      </c>
      <c r="B191" s="38" t="s">
        <v>77</v>
      </c>
      <c r="C191" s="38" t="s">
        <v>1737</v>
      </c>
      <c r="D191" s="39" t="s">
        <v>1740</v>
      </c>
      <c r="E191" s="21" t="s">
        <v>1741</v>
      </c>
      <c r="F191" s="50"/>
      <c r="G191" s="1"/>
      <c r="H191" s="1" t="s">
        <v>501</v>
      </c>
      <c r="I191" s="1" t="s">
        <v>502</v>
      </c>
      <c r="J191" s="19"/>
    </row>
    <row r="192" spans="1:10" s="58" customFormat="1" ht="21.75" customHeight="1" x14ac:dyDescent="0.2">
      <c r="A192" s="38" t="s">
        <v>0</v>
      </c>
      <c r="B192" s="38" t="s">
        <v>77</v>
      </c>
      <c r="C192" s="38" t="s">
        <v>753</v>
      </c>
      <c r="D192" s="39" t="s">
        <v>1745</v>
      </c>
      <c r="E192" s="38" t="s">
        <v>1182</v>
      </c>
      <c r="F192" s="50"/>
      <c r="G192" s="1"/>
      <c r="H192" s="1" t="s">
        <v>754</v>
      </c>
      <c r="I192" s="1" t="s">
        <v>755</v>
      </c>
      <c r="J192" s="19"/>
    </row>
    <row r="193" spans="1:10" s="58" customFormat="1" ht="21.75" customHeight="1" x14ac:dyDescent="0.2">
      <c r="A193" s="38" t="s">
        <v>0</v>
      </c>
      <c r="B193" s="38" t="s">
        <v>77</v>
      </c>
      <c r="C193" s="38" t="s">
        <v>753</v>
      </c>
      <c r="D193" s="39" t="s">
        <v>1746</v>
      </c>
      <c r="E193" s="38" t="s">
        <v>1109</v>
      </c>
      <c r="F193" s="50"/>
      <c r="G193" s="1"/>
      <c r="H193" s="1" t="s">
        <v>804</v>
      </c>
      <c r="I193" s="1" t="s">
        <v>805</v>
      </c>
      <c r="J193" s="19"/>
    </row>
    <row r="194" spans="1:10" s="58" customFormat="1" ht="21.75" customHeight="1" x14ac:dyDescent="0.2">
      <c r="A194" s="38" t="s">
        <v>0</v>
      </c>
      <c r="B194" s="38" t="s">
        <v>77</v>
      </c>
      <c r="C194" s="38" t="s">
        <v>512</v>
      </c>
      <c r="D194" s="39" t="s">
        <v>1748</v>
      </c>
      <c r="E194" s="21" t="s">
        <v>515</v>
      </c>
      <c r="F194" s="50"/>
      <c r="G194" s="1"/>
      <c r="H194" s="1" t="s">
        <v>1749</v>
      </c>
      <c r="I194" s="1" t="s">
        <v>516</v>
      </c>
      <c r="J194" s="19"/>
    </row>
    <row r="195" spans="1:10" s="58" customFormat="1" ht="21.75" customHeight="1" x14ac:dyDescent="0.2">
      <c r="A195" s="38" t="s">
        <v>0</v>
      </c>
      <c r="B195" s="38" t="s">
        <v>77</v>
      </c>
      <c r="C195" s="38" t="s">
        <v>512</v>
      </c>
      <c r="D195" s="39" t="s">
        <v>1747</v>
      </c>
      <c r="E195" s="38" t="s">
        <v>1183</v>
      </c>
      <c r="F195" s="50"/>
      <c r="G195" s="1"/>
      <c r="H195" s="1" t="s">
        <v>513</v>
      </c>
      <c r="I195" s="1" t="s">
        <v>514</v>
      </c>
      <c r="J195" s="19"/>
    </row>
    <row r="196" spans="1:10" s="58" customFormat="1" ht="21.75" customHeight="1" x14ac:dyDescent="0.2">
      <c r="A196" s="38" t="s">
        <v>0</v>
      </c>
      <c r="B196" s="38" t="s">
        <v>77</v>
      </c>
      <c r="C196" s="38" t="s">
        <v>512</v>
      </c>
      <c r="D196" s="39" t="s">
        <v>1750</v>
      </c>
      <c r="E196" s="21" t="s">
        <v>1318</v>
      </c>
      <c r="F196" s="50"/>
      <c r="G196" s="1"/>
      <c r="H196" s="1" t="s">
        <v>1751</v>
      </c>
      <c r="I196" s="1" t="s">
        <v>796</v>
      </c>
      <c r="J196" s="19"/>
    </row>
    <row r="197" spans="1:10" s="58" customFormat="1" ht="21.75" customHeight="1" x14ac:dyDescent="0.2">
      <c r="A197" s="38" t="s">
        <v>0</v>
      </c>
      <c r="B197" s="38" t="s">
        <v>78</v>
      </c>
      <c r="C197" s="38" t="s">
        <v>541</v>
      </c>
      <c r="D197" s="39" t="s">
        <v>2131</v>
      </c>
      <c r="E197" s="1" t="s">
        <v>947</v>
      </c>
      <c r="F197" s="50"/>
      <c r="G197" s="1"/>
      <c r="H197" s="1" t="s">
        <v>948</v>
      </c>
      <c r="I197" s="1" t="s">
        <v>949</v>
      </c>
      <c r="J197" s="1"/>
    </row>
    <row r="198" spans="1:10" s="58" customFormat="1" ht="21.75" customHeight="1" x14ac:dyDescent="0.2">
      <c r="A198" s="38" t="s">
        <v>0</v>
      </c>
      <c r="B198" s="38" t="s">
        <v>78</v>
      </c>
      <c r="C198" s="38" t="s">
        <v>541</v>
      </c>
      <c r="D198" s="39" t="s">
        <v>1772</v>
      </c>
      <c r="E198" s="21" t="s">
        <v>1384</v>
      </c>
      <c r="F198" s="50"/>
      <c r="G198" s="1"/>
      <c r="H198" s="1" t="s">
        <v>166</v>
      </c>
      <c r="I198" s="1" t="s">
        <v>167</v>
      </c>
      <c r="J198" s="1"/>
    </row>
    <row r="199" spans="1:10" s="58" customFormat="1" ht="21.75" customHeight="1" x14ac:dyDescent="0.2">
      <c r="A199" s="38" t="s">
        <v>0</v>
      </c>
      <c r="B199" s="38" t="s">
        <v>78</v>
      </c>
      <c r="C199" s="38" t="s">
        <v>542</v>
      </c>
      <c r="D199" s="39" t="s">
        <v>1774</v>
      </c>
      <c r="E199" s="21" t="s">
        <v>1481</v>
      </c>
      <c r="F199" s="50"/>
      <c r="G199" s="1"/>
      <c r="H199" s="1" t="s">
        <v>545</v>
      </c>
      <c r="I199" s="1" t="s">
        <v>546</v>
      </c>
      <c r="J199" s="1"/>
    </row>
    <row r="200" spans="1:10" s="58" customFormat="1" ht="21.75" customHeight="1" x14ac:dyDescent="0.2">
      <c r="A200" s="38" t="s">
        <v>0</v>
      </c>
      <c r="B200" s="38" t="s">
        <v>78</v>
      </c>
      <c r="C200" s="38" t="s">
        <v>542</v>
      </c>
      <c r="D200" s="39" t="s">
        <v>1773</v>
      </c>
      <c r="E200" s="21" t="s">
        <v>1439</v>
      </c>
      <c r="F200" s="50"/>
      <c r="G200" s="1"/>
      <c r="H200" s="1" t="s">
        <v>543</v>
      </c>
      <c r="I200" s="1" t="s">
        <v>544</v>
      </c>
      <c r="J200" s="1"/>
    </row>
    <row r="201" spans="1:10" s="58" customFormat="1" ht="21.75" customHeight="1" x14ac:dyDescent="0.2">
      <c r="A201" s="38" t="s">
        <v>0</v>
      </c>
      <c r="B201" s="38" t="s">
        <v>78</v>
      </c>
      <c r="C201" s="38" t="s">
        <v>78</v>
      </c>
      <c r="D201" s="39" t="s">
        <v>1752</v>
      </c>
      <c r="E201" s="38" t="s">
        <v>1184</v>
      </c>
      <c r="F201" s="50"/>
      <c r="G201" s="1" t="s">
        <v>1493</v>
      </c>
      <c r="H201" s="1" t="s">
        <v>517</v>
      </c>
      <c r="I201" s="1" t="s">
        <v>518</v>
      </c>
      <c r="J201" s="1"/>
    </row>
    <row r="202" spans="1:10" s="58" customFormat="1" ht="21.75" customHeight="1" x14ac:dyDescent="0.2">
      <c r="A202" s="38" t="s">
        <v>0</v>
      </c>
      <c r="B202" s="38" t="s">
        <v>78</v>
      </c>
      <c r="C202" s="38" t="s">
        <v>78</v>
      </c>
      <c r="D202" s="39" t="s">
        <v>1753</v>
      </c>
      <c r="E202" s="21" t="s">
        <v>1379</v>
      </c>
      <c r="F202" s="50"/>
      <c r="G202" s="1"/>
      <c r="H202" s="1" t="s">
        <v>901</v>
      </c>
      <c r="I202" s="1" t="s">
        <v>902</v>
      </c>
      <c r="J202" s="1"/>
    </row>
    <row r="203" spans="1:10" s="58" customFormat="1" ht="21.75" customHeight="1" x14ac:dyDescent="0.2">
      <c r="A203" s="38" t="s">
        <v>0</v>
      </c>
      <c r="B203" s="38" t="s">
        <v>78</v>
      </c>
      <c r="C203" s="38" t="s">
        <v>78</v>
      </c>
      <c r="D203" s="39" t="s">
        <v>1767</v>
      </c>
      <c r="E203" s="21" t="s">
        <v>1438</v>
      </c>
      <c r="F203" s="50"/>
      <c r="G203" s="1"/>
      <c r="H203" s="1" t="s">
        <v>532</v>
      </c>
      <c r="I203" s="1" t="s">
        <v>533</v>
      </c>
      <c r="J203" s="1"/>
    </row>
    <row r="204" spans="1:10" s="58" customFormat="1" ht="21.75" customHeight="1" x14ac:dyDescent="0.2">
      <c r="A204" s="38" t="s">
        <v>0</v>
      </c>
      <c r="B204" s="38" t="s">
        <v>78</v>
      </c>
      <c r="C204" s="38" t="s">
        <v>78</v>
      </c>
      <c r="D204" s="39" t="s">
        <v>1754</v>
      </c>
      <c r="E204" s="21" t="s">
        <v>1380</v>
      </c>
      <c r="F204" s="50"/>
      <c r="G204" s="1"/>
      <c r="H204" s="1" t="s">
        <v>519</v>
      </c>
      <c r="I204" s="1" t="s">
        <v>1054</v>
      </c>
      <c r="J204" s="1"/>
    </row>
    <row r="205" spans="1:10" s="58" customFormat="1" ht="21.75" customHeight="1" x14ac:dyDescent="0.2">
      <c r="A205" s="38" t="s">
        <v>0</v>
      </c>
      <c r="B205" s="38" t="s">
        <v>78</v>
      </c>
      <c r="C205" s="38" t="s">
        <v>78</v>
      </c>
      <c r="D205" s="39" t="s">
        <v>1755</v>
      </c>
      <c r="E205" s="38" t="s">
        <v>1185</v>
      </c>
      <c r="F205" s="50"/>
      <c r="G205" s="1"/>
      <c r="H205" s="1" t="s">
        <v>1053</v>
      </c>
      <c r="I205" s="1" t="s">
        <v>1055</v>
      </c>
      <c r="J205" s="1"/>
    </row>
    <row r="206" spans="1:10" s="58" customFormat="1" ht="21.75" customHeight="1" x14ac:dyDescent="0.2">
      <c r="A206" s="38" t="s">
        <v>0</v>
      </c>
      <c r="B206" s="38" t="s">
        <v>78</v>
      </c>
      <c r="C206" s="38" t="s">
        <v>78</v>
      </c>
      <c r="D206" s="39" t="s">
        <v>1756</v>
      </c>
      <c r="E206" s="38" t="s">
        <v>1186</v>
      </c>
      <c r="F206" s="50"/>
      <c r="G206" s="1"/>
      <c r="H206" s="1" t="s">
        <v>1050</v>
      </c>
      <c r="I206" s="1" t="s">
        <v>1051</v>
      </c>
      <c r="J206" s="1"/>
    </row>
    <row r="207" spans="1:10" s="58" customFormat="1" ht="21.75" customHeight="1" x14ac:dyDescent="0.2">
      <c r="A207" s="38" t="s">
        <v>0</v>
      </c>
      <c r="B207" s="38" t="s">
        <v>78</v>
      </c>
      <c r="C207" s="38" t="s">
        <v>78</v>
      </c>
      <c r="D207" s="39" t="s">
        <v>1757</v>
      </c>
      <c r="E207" s="38" t="s">
        <v>1187</v>
      </c>
      <c r="F207" s="50"/>
      <c r="G207" s="1"/>
      <c r="H207" s="1" t="s">
        <v>925</v>
      </c>
      <c r="I207" s="1" t="s">
        <v>926</v>
      </c>
      <c r="J207" s="1"/>
    </row>
    <row r="208" spans="1:10" s="58" customFormat="1" ht="21.75" customHeight="1" x14ac:dyDescent="0.2">
      <c r="A208" s="38" t="s">
        <v>0</v>
      </c>
      <c r="B208" s="38" t="s">
        <v>78</v>
      </c>
      <c r="C208" s="38" t="s">
        <v>78</v>
      </c>
      <c r="D208" s="39" t="s">
        <v>1758</v>
      </c>
      <c r="E208" s="21" t="s">
        <v>1286</v>
      </c>
      <c r="F208" s="50"/>
      <c r="G208" s="1" t="s">
        <v>1513</v>
      </c>
      <c r="H208" s="1" t="s">
        <v>520</v>
      </c>
      <c r="I208" s="1" t="s">
        <v>521</v>
      </c>
      <c r="J208" s="1"/>
    </row>
    <row r="209" spans="1:10" s="58" customFormat="1" ht="21.75" customHeight="1" x14ac:dyDescent="0.2">
      <c r="A209" s="38" t="s">
        <v>0</v>
      </c>
      <c r="B209" s="38" t="s">
        <v>78</v>
      </c>
      <c r="C209" s="38" t="s">
        <v>78</v>
      </c>
      <c r="D209" s="39" t="s">
        <v>1759</v>
      </c>
      <c r="E209" s="21" t="s">
        <v>1436</v>
      </c>
      <c r="F209" s="50"/>
      <c r="G209" s="1"/>
      <c r="H209" s="1" t="s">
        <v>162</v>
      </c>
      <c r="I209" s="1" t="s">
        <v>163</v>
      </c>
      <c r="J209" s="1"/>
    </row>
    <row r="210" spans="1:10" s="58" customFormat="1" ht="21.75" customHeight="1" x14ac:dyDescent="0.2">
      <c r="A210" s="38" t="s">
        <v>0</v>
      </c>
      <c r="B210" s="38" t="s">
        <v>78</v>
      </c>
      <c r="C210" s="38" t="s">
        <v>78</v>
      </c>
      <c r="D210" s="39" t="s">
        <v>1760</v>
      </c>
      <c r="E210" s="21" t="s">
        <v>1381</v>
      </c>
      <c r="F210" s="50"/>
      <c r="G210" s="1"/>
      <c r="H210" s="1" t="s">
        <v>522</v>
      </c>
      <c r="I210" s="1" t="s">
        <v>523</v>
      </c>
      <c r="J210" s="1"/>
    </row>
    <row r="211" spans="1:10" s="58" customFormat="1" ht="21.75" customHeight="1" x14ac:dyDescent="0.2">
      <c r="A211" s="38" t="s">
        <v>0</v>
      </c>
      <c r="B211" s="38" t="s">
        <v>78</v>
      </c>
      <c r="C211" s="38" t="s">
        <v>78</v>
      </c>
      <c r="D211" s="39" t="s">
        <v>2135</v>
      </c>
      <c r="E211" s="21" t="s">
        <v>1761</v>
      </c>
      <c r="F211" s="50"/>
      <c r="G211" s="1"/>
      <c r="H211" s="1" t="s">
        <v>524</v>
      </c>
      <c r="I211" s="1" t="s">
        <v>525</v>
      </c>
      <c r="J211" s="1"/>
    </row>
    <row r="212" spans="1:10" s="58" customFormat="1" ht="21.75" customHeight="1" x14ac:dyDescent="0.2">
      <c r="A212" s="38" t="s">
        <v>0</v>
      </c>
      <c r="B212" s="38" t="s">
        <v>78</v>
      </c>
      <c r="C212" s="38" t="s">
        <v>78</v>
      </c>
      <c r="D212" s="39" t="s">
        <v>1762</v>
      </c>
      <c r="E212" s="38" t="s">
        <v>1188</v>
      </c>
      <c r="F212" s="50"/>
      <c r="G212" s="1"/>
      <c r="H212" s="1" t="s">
        <v>1043</v>
      </c>
      <c r="I212" s="1" t="s">
        <v>1044</v>
      </c>
      <c r="J212" s="1"/>
    </row>
    <row r="213" spans="1:10" s="58" customFormat="1" ht="21.75" customHeight="1" x14ac:dyDescent="0.2">
      <c r="A213" s="38" t="s">
        <v>0</v>
      </c>
      <c r="B213" s="38" t="s">
        <v>78</v>
      </c>
      <c r="C213" s="38" t="s">
        <v>78</v>
      </c>
      <c r="D213" s="39" t="s">
        <v>1763</v>
      </c>
      <c r="E213" s="21" t="s">
        <v>1437</v>
      </c>
      <c r="F213" s="50"/>
      <c r="G213" s="1"/>
      <c r="H213" s="1" t="s">
        <v>526</v>
      </c>
      <c r="I213" s="1" t="s">
        <v>527</v>
      </c>
      <c r="J213" s="1"/>
    </row>
    <row r="214" spans="1:10" s="58" customFormat="1" ht="21.75" customHeight="1" x14ac:dyDescent="0.2">
      <c r="A214" s="38" t="s">
        <v>0</v>
      </c>
      <c r="B214" s="38" t="s">
        <v>78</v>
      </c>
      <c r="C214" s="38" t="s">
        <v>78</v>
      </c>
      <c r="D214" s="39" t="s">
        <v>1764</v>
      </c>
      <c r="E214" s="21" t="s">
        <v>1382</v>
      </c>
      <c r="F214" s="50"/>
      <c r="G214" s="1"/>
      <c r="H214" s="1" t="s">
        <v>528</v>
      </c>
      <c r="I214" s="1" t="s">
        <v>529</v>
      </c>
      <c r="J214" s="1"/>
    </row>
    <row r="215" spans="1:10" s="58" customFormat="1" ht="21.75" customHeight="1" x14ac:dyDescent="0.2">
      <c r="A215" s="38" t="s">
        <v>0</v>
      </c>
      <c r="B215" s="38" t="s">
        <v>78</v>
      </c>
      <c r="C215" s="38" t="s">
        <v>78</v>
      </c>
      <c r="D215" s="39" t="s">
        <v>1765</v>
      </c>
      <c r="E215" s="21" t="s">
        <v>1480</v>
      </c>
      <c r="F215" s="50"/>
      <c r="G215" s="1"/>
      <c r="H215" s="1" t="s">
        <v>530</v>
      </c>
      <c r="I215" s="1" t="s">
        <v>531</v>
      </c>
      <c r="J215" s="1"/>
    </row>
    <row r="216" spans="1:10" s="58" customFormat="1" ht="21.75" customHeight="1" x14ac:dyDescent="0.2">
      <c r="A216" s="38" t="s">
        <v>0</v>
      </c>
      <c r="B216" s="38" t="s">
        <v>78</v>
      </c>
      <c r="C216" s="38" t="s">
        <v>78</v>
      </c>
      <c r="D216" s="39" t="s">
        <v>1766</v>
      </c>
      <c r="E216" s="38" t="s">
        <v>1189</v>
      </c>
      <c r="F216" s="50"/>
      <c r="G216" s="1"/>
      <c r="H216" s="1" t="s">
        <v>164</v>
      </c>
      <c r="I216" s="1" t="s">
        <v>165</v>
      </c>
      <c r="J216" s="1"/>
    </row>
    <row r="217" spans="1:10" s="58" customFormat="1" ht="21.75" customHeight="1" x14ac:dyDescent="0.2">
      <c r="A217" s="38" t="s">
        <v>0</v>
      </c>
      <c r="B217" s="38" t="s">
        <v>78</v>
      </c>
      <c r="C217" s="38" t="s">
        <v>78</v>
      </c>
      <c r="D217" s="39" t="s">
        <v>1768</v>
      </c>
      <c r="E217" s="21" t="s">
        <v>1769</v>
      </c>
      <c r="F217" s="50"/>
      <c r="G217" s="1"/>
      <c r="H217" s="1" t="s">
        <v>534</v>
      </c>
      <c r="I217" s="1" t="s">
        <v>535</v>
      </c>
      <c r="J217" s="1"/>
    </row>
    <row r="218" spans="1:10" s="58" customFormat="1" ht="21.75" customHeight="1" x14ac:dyDescent="0.2">
      <c r="A218" s="38" t="s">
        <v>0</v>
      </c>
      <c r="B218" s="38" t="s">
        <v>78</v>
      </c>
      <c r="C218" s="38" t="s">
        <v>78</v>
      </c>
      <c r="D218" s="39" t="s">
        <v>1770</v>
      </c>
      <c r="E218" s="21" t="s">
        <v>1287</v>
      </c>
      <c r="F218" s="50"/>
      <c r="G218" s="1"/>
      <c r="H218" s="1" t="s">
        <v>536</v>
      </c>
      <c r="I218" s="1" t="s">
        <v>537</v>
      </c>
      <c r="J218" s="19" t="s">
        <v>538</v>
      </c>
    </row>
    <row r="219" spans="1:10" s="58" customFormat="1" ht="21.75" customHeight="1" x14ac:dyDescent="0.2">
      <c r="A219" s="38" t="s">
        <v>0</v>
      </c>
      <c r="B219" s="38" t="s">
        <v>78</v>
      </c>
      <c r="C219" s="38" t="s">
        <v>78</v>
      </c>
      <c r="D219" s="39" t="s">
        <v>1771</v>
      </c>
      <c r="E219" s="21" t="s">
        <v>1383</v>
      </c>
      <c r="F219" s="50"/>
      <c r="G219" s="1"/>
      <c r="H219" s="1" t="s">
        <v>539</v>
      </c>
      <c r="I219" s="1" t="s">
        <v>540</v>
      </c>
      <c r="J219" s="19"/>
    </row>
    <row r="220" spans="1:10" s="58" customFormat="1" ht="21.75" customHeight="1" x14ac:dyDescent="0.2">
      <c r="A220" s="38" t="s">
        <v>0</v>
      </c>
      <c r="B220" s="38" t="s">
        <v>1327</v>
      </c>
      <c r="C220" s="38" t="s">
        <v>1327</v>
      </c>
      <c r="D220" s="39" t="s">
        <v>1777</v>
      </c>
      <c r="E220" s="21" t="s">
        <v>1386</v>
      </c>
      <c r="F220" s="50"/>
      <c r="G220" s="1"/>
      <c r="H220" s="1" t="s">
        <v>549</v>
      </c>
      <c r="I220" s="1" t="s">
        <v>550</v>
      </c>
      <c r="J220" s="1"/>
    </row>
    <row r="221" spans="1:10" s="58" customFormat="1" ht="21.75" customHeight="1" x14ac:dyDescent="0.2">
      <c r="A221" s="38" t="s">
        <v>0</v>
      </c>
      <c r="B221" s="38" t="s">
        <v>1327</v>
      </c>
      <c r="C221" s="38" t="s">
        <v>1327</v>
      </c>
      <c r="D221" s="39" t="s">
        <v>1775</v>
      </c>
      <c r="E221" s="21" t="s">
        <v>814</v>
      </c>
      <c r="F221" s="50"/>
      <c r="G221" s="21"/>
      <c r="H221" s="21" t="s">
        <v>815</v>
      </c>
      <c r="I221" s="21" t="s">
        <v>816</v>
      </c>
      <c r="J221" s="21"/>
    </row>
    <row r="222" spans="1:10" s="58" customFormat="1" ht="21.75" customHeight="1" x14ac:dyDescent="0.2">
      <c r="A222" s="38" t="s">
        <v>0</v>
      </c>
      <c r="B222" s="38" t="s">
        <v>1327</v>
      </c>
      <c r="C222" s="38" t="s">
        <v>1327</v>
      </c>
      <c r="D222" s="39" t="s">
        <v>1776</v>
      </c>
      <c r="E222" s="21" t="s">
        <v>1385</v>
      </c>
      <c r="F222" s="50"/>
      <c r="G222" s="1"/>
      <c r="H222" s="1" t="s">
        <v>547</v>
      </c>
      <c r="I222" s="1" t="s">
        <v>548</v>
      </c>
      <c r="J222" s="1"/>
    </row>
    <row r="223" spans="1:10" s="58" customFormat="1" ht="21.75" customHeight="1" x14ac:dyDescent="0.2">
      <c r="A223" s="68" t="s">
        <v>1144</v>
      </c>
      <c r="B223" s="68" t="s">
        <v>1327</v>
      </c>
      <c r="C223" s="68" t="s">
        <v>1327</v>
      </c>
      <c r="D223" s="69" t="s">
        <v>2136</v>
      </c>
      <c r="E223" s="59" t="s">
        <v>2119</v>
      </c>
      <c r="F223" s="47"/>
      <c r="G223" s="70"/>
      <c r="H223" s="7" t="s">
        <v>2100</v>
      </c>
      <c r="I223" s="6" t="s">
        <v>2101</v>
      </c>
      <c r="J223" s="71"/>
    </row>
    <row r="224" spans="1:10" s="58" customFormat="1" ht="21.75" customHeight="1" x14ac:dyDescent="0.2">
      <c r="A224" s="34" t="s">
        <v>0</v>
      </c>
      <c r="B224" s="34" t="s">
        <v>1327</v>
      </c>
      <c r="C224" s="34" t="s">
        <v>1327</v>
      </c>
      <c r="D224" s="35" t="s">
        <v>1778</v>
      </c>
      <c r="E224" s="21" t="s">
        <v>1321</v>
      </c>
      <c r="F224" s="50"/>
      <c r="G224" s="45"/>
      <c r="H224" s="18" t="s">
        <v>1155</v>
      </c>
      <c r="I224" s="1" t="s">
        <v>1156</v>
      </c>
      <c r="J224" s="37"/>
    </row>
    <row r="225" spans="1:10" s="58" customFormat="1" ht="21.75" customHeight="1" x14ac:dyDescent="0.2">
      <c r="A225" s="38" t="s">
        <v>0</v>
      </c>
      <c r="B225" s="38" t="s">
        <v>1327</v>
      </c>
      <c r="C225" s="38" t="s">
        <v>1327</v>
      </c>
      <c r="D225" s="39" t="s">
        <v>1779</v>
      </c>
      <c r="E225" s="21" t="s">
        <v>1440</v>
      </c>
      <c r="F225" s="50"/>
      <c r="G225" s="1"/>
      <c r="H225" s="1" t="s">
        <v>843</v>
      </c>
      <c r="I225" s="1" t="s">
        <v>844</v>
      </c>
      <c r="J225" s="1"/>
    </row>
    <row r="226" spans="1:10" s="58" customFormat="1" ht="21.75" customHeight="1" x14ac:dyDescent="0.2">
      <c r="A226" s="38" t="s">
        <v>0</v>
      </c>
      <c r="B226" s="38" t="s">
        <v>1327</v>
      </c>
      <c r="C226" s="38" t="s">
        <v>1780</v>
      </c>
      <c r="D226" s="39" t="s">
        <v>1781</v>
      </c>
      <c r="E226" s="21" t="s">
        <v>1782</v>
      </c>
      <c r="F226" s="50"/>
      <c r="G226" s="1"/>
      <c r="H226" s="1" t="s">
        <v>1783</v>
      </c>
      <c r="I226" s="1" t="s">
        <v>551</v>
      </c>
      <c r="J226" s="1"/>
    </row>
    <row r="227" spans="1:10" s="58" customFormat="1" ht="21.75" customHeight="1" x14ac:dyDescent="0.2">
      <c r="A227" s="38" t="s">
        <v>0</v>
      </c>
      <c r="B227" s="38" t="s">
        <v>1327</v>
      </c>
      <c r="C227" s="38" t="s">
        <v>173</v>
      </c>
      <c r="D227" s="39" t="s">
        <v>1784</v>
      </c>
      <c r="E227" s="21" t="s">
        <v>1387</v>
      </c>
      <c r="F227" s="50"/>
      <c r="G227" s="1"/>
      <c r="H227" s="1" t="s">
        <v>1785</v>
      </c>
      <c r="I227" s="1" t="s">
        <v>174</v>
      </c>
      <c r="J227" s="1"/>
    </row>
    <row r="228" spans="1:10" s="58" customFormat="1" ht="21.75" customHeight="1" x14ac:dyDescent="0.2">
      <c r="A228" s="38" t="s">
        <v>0</v>
      </c>
      <c r="B228" s="38" t="s">
        <v>1327</v>
      </c>
      <c r="C228" s="38" t="s">
        <v>181</v>
      </c>
      <c r="D228" s="39" t="s">
        <v>1786</v>
      </c>
      <c r="E228" s="21" t="s">
        <v>1245</v>
      </c>
      <c r="F228" s="50"/>
      <c r="G228" s="1"/>
      <c r="H228" s="1" t="s">
        <v>182</v>
      </c>
      <c r="I228" s="1" t="s">
        <v>183</v>
      </c>
      <c r="J228" s="1"/>
    </row>
    <row r="229" spans="1:10" s="58" customFormat="1" ht="21.75" customHeight="1" x14ac:dyDescent="0.2">
      <c r="A229" s="38" t="s">
        <v>0</v>
      </c>
      <c r="B229" s="38" t="s">
        <v>83</v>
      </c>
      <c r="C229" s="38" t="s">
        <v>184</v>
      </c>
      <c r="D229" s="39" t="s">
        <v>1787</v>
      </c>
      <c r="E229" s="21" t="s">
        <v>1388</v>
      </c>
      <c r="F229" s="50"/>
      <c r="G229" s="1"/>
      <c r="H229" s="1" t="s">
        <v>1788</v>
      </c>
      <c r="I229" s="1" t="s">
        <v>552</v>
      </c>
      <c r="J229" s="1"/>
    </row>
    <row r="230" spans="1:10" s="58" customFormat="1" ht="21.75" customHeight="1" x14ac:dyDescent="0.2">
      <c r="A230" s="38" t="s">
        <v>0</v>
      </c>
      <c r="B230" s="38" t="s">
        <v>83</v>
      </c>
      <c r="C230" s="38" t="s">
        <v>184</v>
      </c>
      <c r="D230" s="39" t="s">
        <v>1790</v>
      </c>
      <c r="E230" s="21" t="s">
        <v>1441</v>
      </c>
      <c r="F230" s="50"/>
      <c r="G230" s="1"/>
      <c r="H230" s="1" t="s">
        <v>965</v>
      </c>
      <c r="I230" s="1" t="s">
        <v>966</v>
      </c>
      <c r="J230" s="1"/>
    </row>
    <row r="231" spans="1:10" s="58" customFormat="1" ht="21.75" customHeight="1" x14ac:dyDescent="0.2">
      <c r="A231" s="38" t="s">
        <v>0</v>
      </c>
      <c r="B231" s="38" t="s">
        <v>83</v>
      </c>
      <c r="C231" s="38" t="s">
        <v>184</v>
      </c>
      <c r="D231" s="39" t="s">
        <v>1789</v>
      </c>
      <c r="E231" s="21" t="s">
        <v>1389</v>
      </c>
      <c r="F231" s="50"/>
      <c r="G231" s="1"/>
      <c r="H231" s="1" t="s">
        <v>553</v>
      </c>
      <c r="I231" s="1" t="s">
        <v>554</v>
      </c>
      <c r="J231" s="1"/>
    </row>
    <row r="232" spans="1:10" s="58" customFormat="1" ht="21.75" customHeight="1" x14ac:dyDescent="0.2">
      <c r="A232" s="38" t="s">
        <v>0</v>
      </c>
      <c r="B232" s="38" t="s">
        <v>83</v>
      </c>
      <c r="C232" s="38" t="s">
        <v>184</v>
      </c>
      <c r="D232" s="39" t="s">
        <v>1791</v>
      </c>
      <c r="E232" s="21" t="s">
        <v>1390</v>
      </c>
      <c r="F232" s="50"/>
      <c r="G232" s="1"/>
      <c r="H232" s="1" t="s">
        <v>185</v>
      </c>
      <c r="I232" s="1" t="s">
        <v>186</v>
      </c>
      <c r="J232" s="1"/>
    </row>
    <row r="233" spans="1:10" s="58" customFormat="1" ht="21.75" customHeight="1" x14ac:dyDescent="0.2">
      <c r="A233" s="38" t="s">
        <v>0</v>
      </c>
      <c r="B233" s="38" t="s">
        <v>83</v>
      </c>
      <c r="C233" s="38" t="s">
        <v>184</v>
      </c>
      <c r="D233" s="39" t="s">
        <v>1793</v>
      </c>
      <c r="E233" s="21" t="s">
        <v>1391</v>
      </c>
      <c r="F233" s="50"/>
      <c r="G233" s="1"/>
      <c r="H233" s="1" t="s">
        <v>555</v>
      </c>
      <c r="I233" s="1" t="s">
        <v>556</v>
      </c>
      <c r="J233" s="1"/>
    </row>
    <row r="234" spans="1:10" s="58" customFormat="1" ht="21.75" customHeight="1" x14ac:dyDescent="0.2">
      <c r="A234" s="38" t="s">
        <v>0</v>
      </c>
      <c r="B234" s="38" t="s">
        <v>83</v>
      </c>
      <c r="C234" s="38" t="s">
        <v>184</v>
      </c>
      <c r="D234" s="39" t="s">
        <v>1792</v>
      </c>
      <c r="E234" s="21" t="s">
        <v>1180</v>
      </c>
      <c r="F234" s="50"/>
      <c r="G234" s="1"/>
      <c r="H234" s="1" t="s">
        <v>857</v>
      </c>
      <c r="I234" s="1" t="s">
        <v>858</v>
      </c>
      <c r="J234" s="1"/>
    </row>
    <row r="235" spans="1:10" s="58" customFormat="1" ht="21.75" customHeight="1" x14ac:dyDescent="0.2">
      <c r="A235" s="38" t="s">
        <v>0</v>
      </c>
      <c r="B235" s="38" t="s">
        <v>83</v>
      </c>
      <c r="C235" s="38" t="s">
        <v>187</v>
      </c>
      <c r="D235" s="39" t="s">
        <v>1798</v>
      </c>
      <c r="E235" s="21" t="s">
        <v>1393</v>
      </c>
      <c r="F235" s="50"/>
      <c r="G235" s="1"/>
      <c r="H235" s="1" t="s">
        <v>563</v>
      </c>
      <c r="I235" s="1" t="s">
        <v>564</v>
      </c>
      <c r="J235" s="19" t="s">
        <v>565</v>
      </c>
    </row>
    <row r="236" spans="1:10" s="58" customFormat="1" ht="21.75" customHeight="1" x14ac:dyDescent="0.2">
      <c r="A236" s="38" t="s">
        <v>0</v>
      </c>
      <c r="B236" s="38" t="s">
        <v>83</v>
      </c>
      <c r="C236" s="38" t="s">
        <v>187</v>
      </c>
      <c r="D236" s="39" t="s">
        <v>1794</v>
      </c>
      <c r="E236" s="21" t="s">
        <v>1392</v>
      </c>
      <c r="F236" s="50"/>
      <c r="G236" s="1"/>
      <c r="H236" s="1" t="s">
        <v>557</v>
      </c>
      <c r="I236" s="1" t="s">
        <v>558</v>
      </c>
      <c r="J236" s="1"/>
    </row>
    <row r="237" spans="1:10" s="58" customFormat="1" ht="21.75" customHeight="1" x14ac:dyDescent="0.2">
      <c r="A237" s="38" t="s">
        <v>0</v>
      </c>
      <c r="B237" s="38" t="s">
        <v>83</v>
      </c>
      <c r="C237" s="38" t="s">
        <v>187</v>
      </c>
      <c r="D237" s="39" t="s">
        <v>1795</v>
      </c>
      <c r="E237" s="21" t="s">
        <v>1796</v>
      </c>
      <c r="F237" s="50"/>
      <c r="G237" s="1"/>
      <c r="H237" s="1" t="s">
        <v>559</v>
      </c>
      <c r="I237" s="1" t="s">
        <v>560</v>
      </c>
      <c r="J237" s="1"/>
    </row>
    <row r="238" spans="1:10" s="58" customFormat="1" ht="21.75" customHeight="1" x14ac:dyDescent="0.2">
      <c r="A238" s="38" t="s">
        <v>0</v>
      </c>
      <c r="B238" s="38" t="s">
        <v>83</v>
      </c>
      <c r="C238" s="38" t="s">
        <v>187</v>
      </c>
      <c r="D238" s="39" t="s">
        <v>1797</v>
      </c>
      <c r="E238" s="38" t="s">
        <v>1190</v>
      </c>
      <c r="F238" s="50"/>
      <c r="G238" s="1"/>
      <c r="H238" s="1" t="s">
        <v>561</v>
      </c>
      <c r="I238" s="1" t="s">
        <v>562</v>
      </c>
      <c r="J238" s="1"/>
    </row>
    <row r="239" spans="1:10" s="58" customFormat="1" ht="21.75" customHeight="1" x14ac:dyDescent="0.2">
      <c r="A239" s="38" t="s">
        <v>0</v>
      </c>
      <c r="B239" s="38" t="s">
        <v>83</v>
      </c>
      <c r="C239" s="38" t="s">
        <v>187</v>
      </c>
      <c r="D239" s="39" t="s">
        <v>1799</v>
      </c>
      <c r="E239" s="21" t="s">
        <v>1394</v>
      </c>
      <c r="F239" s="50"/>
      <c r="G239" s="1"/>
      <c r="H239" s="1" t="s">
        <v>566</v>
      </c>
      <c r="I239" s="1" t="s">
        <v>567</v>
      </c>
      <c r="J239" s="1"/>
    </row>
    <row r="240" spans="1:10" s="58" customFormat="1" ht="21.75" customHeight="1" x14ac:dyDescent="0.2">
      <c r="A240" s="38" t="s">
        <v>0</v>
      </c>
      <c r="B240" s="38" t="s">
        <v>83</v>
      </c>
      <c r="C240" s="38" t="s">
        <v>187</v>
      </c>
      <c r="D240" s="39" t="s">
        <v>1800</v>
      </c>
      <c r="E240" s="21" t="s">
        <v>1167</v>
      </c>
      <c r="F240" s="50"/>
      <c r="G240" s="1"/>
      <c r="H240" s="1" t="s">
        <v>188</v>
      </c>
      <c r="I240" s="1" t="s">
        <v>189</v>
      </c>
      <c r="J240" s="1"/>
    </row>
    <row r="241" spans="1:10" s="58" customFormat="1" ht="21.75" customHeight="1" x14ac:dyDescent="0.2">
      <c r="A241" s="38" t="s">
        <v>0</v>
      </c>
      <c r="B241" s="38" t="s">
        <v>83</v>
      </c>
      <c r="C241" s="38" t="s">
        <v>190</v>
      </c>
      <c r="D241" s="39" t="s">
        <v>1801</v>
      </c>
      <c r="E241" s="21" t="s">
        <v>2086</v>
      </c>
      <c r="F241" s="50"/>
      <c r="G241" s="1"/>
      <c r="H241" s="1" t="s">
        <v>192</v>
      </c>
      <c r="I241" s="14" t="s">
        <v>568</v>
      </c>
      <c r="J241" s="1"/>
    </row>
    <row r="242" spans="1:10" s="58" customFormat="1" ht="21.75" customHeight="1" x14ac:dyDescent="0.2">
      <c r="A242" s="38" t="s">
        <v>0</v>
      </c>
      <c r="B242" s="38" t="s">
        <v>83</v>
      </c>
      <c r="C242" s="38" t="s">
        <v>569</v>
      </c>
      <c r="D242" s="39" t="s">
        <v>1802</v>
      </c>
      <c r="E242" s="38" t="s">
        <v>1191</v>
      </c>
      <c r="F242" s="50"/>
      <c r="G242" s="21"/>
      <c r="H242" s="1" t="s">
        <v>1072</v>
      </c>
      <c r="I242" s="21" t="s">
        <v>1073</v>
      </c>
      <c r="J242" s="21"/>
    </row>
    <row r="243" spans="1:10" s="58" customFormat="1" ht="21.75" customHeight="1" x14ac:dyDescent="0.2">
      <c r="A243" s="38" t="s">
        <v>0</v>
      </c>
      <c r="B243" s="38" t="s">
        <v>83</v>
      </c>
      <c r="C243" s="38" t="s">
        <v>569</v>
      </c>
      <c r="D243" s="39" t="s">
        <v>1803</v>
      </c>
      <c r="E243" s="21" t="s">
        <v>570</v>
      </c>
      <c r="F243" s="50"/>
      <c r="G243" s="1"/>
      <c r="H243" s="1" t="s">
        <v>571</v>
      </c>
      <c r="I243" s="1" t="s">
        <v>572</v>
      </c>
      <c r="J243" s="1"/>
    </row>
    <row r="244" spans="1:10" s="58" customFormat="1" ht="21.75" customHeight="1" x14ac:dyDescent="0.2">
      <c r="A244" s="38" t="s">
        <v>0</v>
      </c>
      <c r="B244" s="38" t="s">
        <v>83</v>
      </c>
      <c r="C244" s="38" t="s">
        <v>569</v>
      </c>
      <c r="D244" s="39" t="s">
        <v>1805</v>
      </c>
      <c r="E244" s="21" t="s">
        <v>1443</v>
      </c>
      <c r="F244" s="50"/>
      <c r="G244" s="1"/>
      <c r="H244" s="1" t="s">
        <v>575</v>
      </c>
      <c r="I244" s="1" t="s">
        <v>576</v>
      </c>
      <c r="J244" s="1"/>
    </row>
    <row r="245" spans="1:10" s="58" customFormat="1" ht="21.75" customHeight="1" x14ac:dyDescent="0.2">
      <c r="A245" s="38" t="s">
        <v>0</v>
      </c>
      <c r="B245" s="38" t="s">
        <v>83</v>
      </c>
      <c r="C245" s="38" t="s">
        <v>569</v>
      </c>
      <c r="D245" s="39" t="s">
        <v>1807</v>
      </c>
      <c r="E245" s="38" t="s">
        <v>1192</v>
      </c>
      <c r="F245" s="50"/>
      <c r="G245" s="1"/>
      <c r="H245" s="1" t="s">
        <v>1808</v>
      </c>
      <c r="I245" s="1" t="s">
        <v>579</v>
      </c>
      <c r="J245" s="1"/>
    </row>
    <row r="246" spans="1:10" s="58" customFormat="1" ht="21.75" customHeight="1" x14ac:dyDescent="0.2">
      <c r="A246" s="38" t="s">
        <v>0</v>
      </c>
      <c r="B246" s="38" t="s">
        <v>83</v>
      </c>
      <c r="C246" s="38" t="s">
        <v>569</v>
      </c>
      <c r="D246" s="39" t="s">
        <v>1804</v>
      </c>
      <c r="E246" s="21" t="s">
        <v>1442</v>
      </c>
      <c r="F246" s="50"/>
      <c r="G246" s="1"/>
      <c r="H246" s="1" t="s">
        <v>573</v>
      </c>
      <c r="I246" s="1" t="s">
        <v>574</v>
      </c>
      <c r="J246" s="1"/>
    </row>
    <row r="247" spans="1:10" s="58" customFormat="1" ht="21.75" customHeight="1" x14ac:dyDescent="0.2">
      <c r="A247" s="38" t="s">
        <v>0</v>
      </c>
      <c r="B247" s="38" t="s">
        <v>83</v>
      </c>
      <c r="C247" s="38" t="s">
        <v>569</v>
      </c>
      <c r="D247" s="39" t="s">
        <v>1806</v>
      </c>
      <c r="E247" s="21" t="s">
        <v>1444</v>
      </c>
      <c r="F247" s="50"/>
      <c r="G247" s="1"/>
      <c r="H247" s="1" t="s">
        <v>577</v>
      </c>
      <c r="I247" s="1" t="s">
        <v>578</v>
      </c>
      <c r="J247" s="1"/>
    </row>
    <row r="248" spans="1:10" s="58" customFormat="1" ht="21.75" customHeight="1" x14ac:dyDescent="0.2">
      <c r="A248" s="38" t="s">
        <v>0</v>
      </c>
      <c r="B248" s="38" t="s">
        <v>886</v>
      </c>
      <c r="C248" s="38" t="s">
        <v>886</v>
      </c>
      <c r="D248" s="39" t="s">
        <v>1810</v>
      </c>
      <c r="E248" s="38" t="s">
        <v>1193</v>
      </c>
      <c r="F248" s="50"/>
      <c r="G248" s="1"/>
      <c r="H248" s="1" t="s">
        <v>582</v>
      </c>
      <c r="I248" s="1" t="s">
        <v>583</v>
      </c>
      <c r="J248" s="1"/>
    </row>
    <row r="249" spans="1:10" s="58" customFormat="1" ht="21.75" customHeight="1" x14ac:dyDescent="0.2">
      <c r="A249" s="38" t="s">
        <v>0</v>
      </c>
      <c r="B249" s="38" t="s">
        <v>886</v>
      </c>
      <c r="C249" s="38" t="s">
        <v>886</v>
      </c>
      <c r="D249" s="39" t="s">
        <v>1809</v>
      </c>
      <c r="E249" s="21" t="s">
        <v>1288</v>
      </c>
      <c r="F249" s="50"/>
      <c r="G249" s="1"/>
      <c r="H249" s="1" t="s">
        <v>580</v>
      </c>
      <c r="I249" s="1" t="s">
        <v>581</v>
      </c>
      <c r="J249" s="1"/>
    </row>
    <row r="250" spans="1:10" s="58" customFormat="1" ht="21.75" customHeight="1" x14ac:dyDescent="0.2">
      <c r="A250" s="38" t="s">
        <v>0</v>
      </c>
      <c r="B250" s="38" t="s">
        <v>886</v>
      </c>
      <c r="C250" s="38" t="s">
        <v>886</v>
      </c>
      <c r="D250" s="39" t="s">
        <v>1812</v>
      </c>
      <c r="E250" s="21" t="s">
        <v>936</v>
      </c>
      <c r="F250" s="50"/>
      <c r="G250" s="1"/>
      <c r="H250" s="1" t="s">
        <v>937</v>
      </c>
      <c r="I250" s="1" t="s">
        <v>938</v>
      </c>
      <c r="J250" s="1"/>
    </row>
    <row r="251" spans="1:10" s="58" customFormat="1" ht="21.75" customHeight="1" x14ac:dyDescent="0.2">
      <c r="A251" s="38" t="s">
        <v>0</v>
      </c>
      <c r="B251" s="38" t="s">
        <v>886</v>
      </c>
      <c r="C251" s="38" t="s">
        <v>886</v>
      </c>
      <c r="D251" s="39" t="s">
        <v>1813</v>
      </c>
      <c r="E251" s="38" t="s">
        <v>587</v>
      </c>
      <c r="F251" s="50"/>
      <c r="G251" s="1"/>
      <c r="H251" s="1" t="s">
        <v>588</v>
      </c>
      <c r="I251" s="1" t="s">
        <v>589</v>
      </c>
      <c r="J251" s="1"/>
    </row>
    <row r="252" spans="1:10" s="58" customFormat="1" ht="21.75" customHeight="1" x14ac:dyDescent="0.2">
      <c r="A252" s="38" t="s">
        <v>0</v>
      </c>
      <c r="B252" s="38" t="s">
        <v>886</v>
      </c>
      <c r="C252" s="38" t="s">
        <v>886</v>
      </c>
      <c r="D252" s="39" t="s">
        <v>1814</v>
      </c>
      <c r="E252" s="38" t="s">
        <v>590</v>
      </c>
      <c r="F252" s="50"/>
      <c r="G252" s="1"/>
      <c r="H252" s="1" t="s">
        <v>1815</v>
      </c>
      <c r="I252" s="1" t="s">
        <v>591</v>
      </c>
      <c r="J252" s="1"/>
    </row>
    <row r="253" spans="1:10" s="58" customFormat="1" ht="21.75" customHeight="1" x14ac:dyDescent="0.2">
      <c r="A253" s="38" t="s">
        <v>0</v>
      </c>
      <c r="B253" s="38" t="s">
        <v>886</v>
      </c>
      <c r="C253" s="38" t="s">
        <v>886</v>
      </c>
      <c r="D253" s="39" t="s">
        <v>1816</v>
      </c>
      <c r="E253" s="21" t="s">
        <v>1445</v>
      </c>
      <c r="F253" s="50"/>
      <c r="G253" s="1"/>
      <c r="H253" s="1" t="s">
        <v>592</v>
      </c>
      <c r="I253" s="1" t="s">
        <v>593</v>
      </c>
      <c r="J253" s="1"/>
    </row>
    <row r="254" spans="1:10" s="58" customFormat="1" ht="21.75" customHeight="1" x14ac:dyDescent="0.2">
      <c r="A254" s="38" t="s">
        <v>0</v>
      </c>
      <c r="B254" s="38" t="s">
        <v>886</v>
      </c>
      <c r="C254" s="38" t="s">
        <v>886</v>
      </c>
      <c r="D254" s="39" t="s">
        <v>1811</v>
      </c>
      <c r="E254" s="38" t="s">
        <v>1194</v>
      </c>
      <c r="F254" s="50"/>
      <c r="G254" s="1"/>
      <c r="H254" s="1" t="s">
        <v>580</v>
      </c>
      <c r="I254" s="1" t="s">
        <v>584</v>
      </c>
      <c r="J254" s="1"/>
    </row>
    <row r="255" spans="1:10" s="58" customFormat="1" ht="21.75" customHeight="1" x14ac:dyDescent="0.2">
      <c r="A255" s="38" t="s">
        <v>0</v>
      </c>
      <c r="B255" s="38" t="s">
        <v>886</v>
      </c>
      <c r="C255" s="38" t="s">
        <v>886</v>
      </c>
      <c r="D255" s="39" t="s">
        <v>1817</v>
      </c>
      <c r="E255" s="38" t="s">
        <v>1195</v>
      </c>
      <c r="F255" s="50"/>
      <c r="G255" s="1"/>
      <c r="H255" s="1" t="s">
        <v>876</v>
      </c>
      <c r="I255" s="1" t="s">
        <v>877</v>
      </c>
      <c r="J255" s="1"/>
    </row>
    <row r="256" spans="1:10" s="58" customFormat="1" ht="21.75" customHeight="1" x14ac:dyDescent="0.2">
      <c r="A256" s="38" t="s">
        <v>0</v>
      </c>
      <c r="B256" s="38" t="s">
        <v>886</v>
      </c>
      <c r="C256" s="38" t="s">
        <v>939</v>
      </c>
      <c r="D256" s="39" t="s">
        <v>1818</v>
      </c>
      <c r="E256" s="21" t="s">
        <v>1395</v>
      </c>
      <c r="F256" s="50"/>
      <c r="G256" s="1"/>
      <c r="H256" s="1" t="s">
        <v>594</v>
      </c>
      <c r="I256" s="1" t="s">
        <v>595</v>
      </c>
      <c r="J256" s="1"/>
    </row>
    <row r="257" spans="1:10" s="58" customFormat="1" ht="21.75" customHeight="1" x14ac:dyDescent="0.2">
      <c r="A257" s="38" t="s">
        <v>0</v>
      </c>
      <c r="B257" s="38" t="s">
        <v>886</v>
      </c>
      <c r="C257" s="38" t="s">
        <v>939</v>
      </c>
      <c r="D257" s="39" t="s">
        <v>1819</v>
      </c>
      <c r="E257" s="21" t="s">
        <v>1820</v>
      </c>
      <c r="F257" s="50"/>
      <c r="G257" s="1"/>
      <c r="H257" s="1" t="s">
        <v>585</v>
      </c>
      <c r="I257" s="1" t="s">
        <v>586</v>
      </c>
      <c r="J257" s="1"/>
    </row>
    <row r="258" spans="1:10" s="58" customFormat="1" ht="21.75" customHeight="1" x14ac:dyDescent="0.2">
      <c r="A258" s="38" t="s">
        <v>0</v>
      </c>
      <c r="B258" s="38" t="s">
        <v>886</v>
      </c>
      <c r="C258" s="38" t="s">
        <v>939</v>
      </c>
      <c r="D258" s="39" t="s">
        <v>1587</v>
      </c>
      <c r="E258" s="38" t="s">
        <v>596</v>
      </c>
      <c r="F258" s="50"/>
      <c r="G258" s="1"/>
      <c r="H258" s="1" t="s">
        <v>597</v>
      </c>
      <c r="I258" s="1" t="s">
        <v>598</v>
      </c>
      <c r="J258" s="1"/>
    </row>
    <row r="259" spans="1:10" s="58" customFormat="1" ht="21.75" customHeight="1" x14ac:dyDescent="0.2">
      <c r="A259" s="38" t="s">
        <v>0</v>
      </c>
      <c r="B259" s="38" t="s">
        <v>90</v>
      </c>
      <c r="C259" s="38" t="s">
        <v>90</v>
      </c>
      <c r="D259" s="39" t="s">
        <v>1828</v>
      </c>
      <c r="E259" s="38" t="s">
        <v>1197</v>
      </c>
      <c r="F259" s="50"/>
      <c r="G259" s="1"/>
      <c r="H259" s="1" t="s">
        <v>602</v>
      </c>
      <c r="I259" s="1" t="s">
        <v>603</v>
      </c>
      <c r="J259" s="1"/>
    </row>
    <row r="260" spans="1:10" s="58" customFormat="1" ht="21.75" customHeight="1" x14ac:dyDescent="0.2">
      <c r="A260" s="38" t="s">
        <v>0</v>
      </c>
      <c r="B260" s="38" t="s">
        <v>90</v>
      </c>
      <c r="C260" s="38" t="s">
        <v>90</v>
      </c>
      <c r="D260" s="39" t="s">
        <v>1821</v>
      </c>
      <c r="E260" s="38" t="s">
        <v>1196</v>
      </c>
      <c r="F260" s="50"/>
      <c r="G260" s="1"/>
      <c r="H260" s="1" t="s">
        <v>1822</v>
      </c>
      <c r="I260" s="1" t="s">
        <v>599</v>
      </c>
      <c r="J260" s="1"/>
    </row>
    <row r="261" spans="1:10" s="58" customFormat="1" ht="21.75" customHeight="1" x14ac:dyDescent="0.2">
      <c r="A261" s="38" t="s">
        <v>0</v>
      </c>
      <c r="B261" s="38" t="s">
        <v>90</v>
      </c>
      <c r="C261" s="38" t="s">
        <v>90</v>
      </c>
      <c r="D261" s="39" t="s">
        <v>1823</v>
      </c>
      <c r="E261" s="21" t="s">
        <v>1446</v>
      </c>
      <c r="F261" s="50"/>
      <c r="G261" s="1"/>
      <c r="H261" s="1" t="s">
        <v>1824</v>
      </c>
      <c r="I261" s="1" t="s">
        <v>600</v>
      </c>
      <c r="J261" s="1"/>
    </row>
    <row r="262" spans="1:10" s="58" customFormat="1" ht="21.75" customHeight="1" x14ac:dyDescent="0.2">
      <c r="A262" s="38" t="s">
        <v>0</v>
      </c>
      <c r="B262" s="38" t="s">
        <v>90</v>
      </c>
      <c r="C262" s="38" t="s">
        <v>90</v>
      </c>
      <c r="D262" s="39" t="s">
        <v>1825</v>
      </c>
      <c r="E262" s="21" t="s">
        <v>1826</v>
      </c>
      <c r="F262" s="50"/>
      <c r="G262" s="1"/>
      <c r="H262" s="1" t="s">
        <v>1827</v>
      </c>
      <c r="I262" s="1" t="s">
        <v>601</v>
      </c>
      <c r="J262" s="1"/>
    </row>
    <row r="263" spans="1:10" s="58" customFormat="1" ht="21.75" customHeight="1" x14ac:dyDescent="0.2">
      <c r="A263" s="38" t="s">
        <v>0</v>
      </c>
      <c r="B263" s="38" t="s">
        <v>90</v>
      </c>
      <c r="C263" s="38" t="s">
        <v>90</v>
      </c>
      <c r="D263" s="39" t="s">
        <v>1829</v>
      </c>
      <c r="E263" s="21" t="s">
        <v>1482</v>
      </c>
      <c r="F263" s="50"/>
      <c r="G263" s="1"/>
      <c r="H263" s="1" t="s">
        <v>853</v>
      </c>
      <c r="I263" s="1" t="s">
        <v>854</v>
      </c>
      <c r="J263" s="1"/>
    </row>
    <row r="264" spans="1:10" s="58" customFormat="1" ht="21.75" customHeight="1" x14ac:dyDescent="0.2">
      <c r="A264" s="38" t="s">
        <v>0</v>
      </c>
      <c r="B264" s="38" t="s">
        <v>90</v>
      </c>
      <c r="C264" s="38" t="s">
        <v>90</v>
      </c>
      <c r="D264" s="39" t="s">
        <v>1830</v>
      </c>
      <c r="E264" s="21" t="s">
        <v>1483</v>
      </c>
      <c r="F264" s="50"/>
      <c r="G264" s="1"/>
      <c r="H264" s="1" t="s">
        <v>604</v>
      </c>
      <c r="I264" s="1" t="s">
        <v>605</v>
      </c>
      <c r="J264" s="1"/>
    </row>
    <row r="265" spans="1:10" s="58" customFormat="1" ht="21.75" customHeight="1" x14ac:dyDescent="0.2">
      <c r="A265" s="38" t="s">
        <v>0</v>
      </c>
      <c r="B265" s="38" t="s">
        <v>90</v>
      </c>
      <c r="C265" s="38" t="s">
        <v>90</v>
      </c>
      <c r="D265" s="39" t="s">
        <v>1831</v>
      </c>
      <c r="E265" s="21" t="s">
        <v>606</v>
      </c>
      <c r="F265" s="50"/>
      <c r="G265" s="1"/>
      <c r="H265" s="1" t="s">
        <v>607</v>
      </c>
      <c r="I265" s="1" t="s">
        <v>608</v>
      </c>
      <c r="J265" s="1"/>
    </row>
    <row r="266" spans="1:10" s="58" customFormat="1" ht="21.75" customHeight="1" x14ac:dyDescent="0.2">
      <c r="A266" s="38" t="s">
        <v>0</v>
      </c>
      <c r="B266" s="38" t="s">
        <v>1328</v>
      </c>
      <c r="C266" s="38" t="s">
        <v>616</v>
      </c>
      <c r="D266" s="39" t="s">
        <v>1837</v>
      </c>
      <c r="E266" s="38" t="s">
        <v>833</v>
      </c>
      <c r="F266" s="50"/>
      <c r="G266" s="1"/>
      <c r="H266" s="1" t="s">
        <v>1838</v>
      </c>
      <c r="I266" s="1" t="s">
        <v>834</v>
      </c>
      <c r="J266" s="1"/>
    </row>
    <row r="267" spans="1:10" s="58" customFormat="1" ht="21.75" customHeight="1" x14ac:dyDescent="0.2">
      <c r="A267" s="38" t="s">
        <v>0</v>
      </c>
      <c r="B267" s="38" t="s">
        <v>1328</v>
      </c>
      <c r="C267" s="38" t="s">
        <v>616</v>
      </c>
      <c r="D267" s="39" t="s">
        <v>1835</v>
      </c>
      <c r="E267" s="21" t="s">
        <v>1447</v>
      </c>
      <c r="F267" s="50"/>
      <c r="G267" s="1"/>
      <c r="H267" s="1" t="s">
        <v>617</v>
      </c>
      <c r="I267" s="1" t="s">
        <v>618</v>
      </c>
      <c r="J267" s="1"/>
    </row>
    <row r="268" spans="1:10" s="58" customFormat="1" ht="21.75" customHeight="1" x14ac:dyDescent="0.2">
      <c r="A268" s="38" t="s">
        <v>0</v>
      </c>
      <c r="B268" s="38" t="s">
        <v>1328</v>
      </c>
      <c r="C268" s="38" t="s">
        <v>616</v>
      </c>
      <c r="D268" s="39" t="s">
        <v>1839</v>
      </c>
      <c r="E268" s="21" t="s">
        <v>1840</v>
      </c>
      <c r="F268" s="50"/>
      <c r="G268" s="1"/>
      <c r="H268" s="1" t="s">
        <v>1841</v>
      </c>
      <c r="I268" s="1" t="s">
        <v>619</v>
      </c>
      <c r="J268" s="1"/>
    </row>
    <row r="269" spans="1:10" s="58" customFormat="1" ht="21.75" customHeight="1" x14ac:dyDescent="0.2">
      <c r="A269" s="38" t="s">
        <v>0</v>
      </c>
      <c r="B269" s="38" t="s">
        <v>1328</v>
      </c>
      <c r="C269" s="38" t="s">
        <v>616</v>
      </c>
      <c r="D269" s="39" t="s">
        <v>1836</v>
      </c>
      <c r="E269" s="38" t="s">
        <v>1198</v>
      </c>
      <c r="F269" s="50"/>
      <c r="G269" s="1"/>
      <c r="H269" s="1" t="s">
        <v>847</v>
      </c>
      <c r="I269" s="1" t="s">
        <v>848</v>
      </c>
      <c r="J269" s="1"/>
    </row>
    <row r="270" spans="1:10" s="58" customFormat="1" ht="21.75" customHeight="1" x14ac:dyDescent="0.2">
      <c r="A270" s="38" t="s">
        <v>0</v>
      </c>
      <c r="B270" s="38" t="s">
        <v>1328</v>
      </c>
      <c r="C270" s="38" t="s">
        <v>2160</v>
      </c>
      <c r="D270" s="39" t="s">
        <v>2161</v>
      </c>
      <c r="E270" s="38" t="s">
        <v>2162</v>
      </c>
      <c r="F270" s="50">
        <v>41908</v>
      </c>
      <c r="G270" s="1"/>
      <c r="H270" s="1" t="s">
        <v>2163</v>
      </c>
      <c r="I270" s="1" t="s">
        <v>2164</v>
      </c>
      <c r="J270" s="1"/>
    </row>
    <row r="271" spans="1:10" s="58" customFormat="1" ht="21.75" customHeight="1" x14ac:dyDescent="0.2">
      <c r="A271" s="38" t="s">
        <v>0</v>
      </c>
      <c r="B271" s="38" t="s">
        <v>1328</v>
      </c>
      <c r="C271" s="38" t="s">
        <v>609</v>
      </c>
      <c r="D271" s="39" t="s">
        <v>1832</v>
      </c>
      <c r="E271" s="21" t="s">
        <v>1484</v>
      </c>
      <c r="F271" s="50"/>
      <c r="G271" s="1"/>
      <c r="H271" s="1" t="s">
        <v>610</v>
      </c>
      <c r="I271" s="1" t="s">
        <v>611</v>
      </c>
      <c r="J271" s="1"/>
    </row>
    <row r="272" spans="1:10" s="58" customFormat="1" ht="21.75" customHeight="1" x14ac:dyDescent="0.2">
      <c r="A272" s="38" t="s">
        <v>0</v>
      </c>
      <c r="B272" s="38" t="s">
        <v>1328</v>
      </c>
      <c r="C272" s="38" t="s">
        <v>609</v>
      </c>
      <c r="D272" s="39" t="s">
        <v>1833</v>
      </c>
      <c r="E272" s="21" t="s">
        <v>1485</v>
      </c>
      <c r="F272" s="50"/>
      <c r="G272" s="1"/>
      <c r="H272" s="1" t="s">
        <v>612</v>
      </c>
      <c r="I272" s="1" t="s">
        <v>613</v>
      </c>
      <c r="J272" s="1"/>
    </row>
    <row r="273" spans="1:10" s="58" customFormat="1" ht="21.75" customHeight="1" x14ac:dyDescent="0.2">
      <c r="A273" s="38" t="s">
        <v>0</v>
      </c>
      <c r="B273" s="38" t="s">
        <v>1328</v>
      </c>
      <c r="C273" s="38" t="s">
        <v>609</v>
      </c>
      <c r="D273" s="39" t="s">
        <v>1834</v>
      </c>
      <c r="E273" s="21" t="s">
        <v>1486</v>
      </c>
      <c r="F273" s="50"/>
      <c r="G273" s="1"/>
      <c r="H273" s="1" t="s">
        <v>614</v>
      </c>
      <c r="I273" s="1" t="s">
        <v>615</v>
      </c>
      <c r="J273" s="1"/>
    </row>
    <row r="274" spans="1:10" s="58" customFormat="1" ht="21.75" customHeight="1" x14ac:dyDescent="0.2">
      <c r="A274" s="38" t="s">
        <v>0</v>
      </c>
      <c r="B274" s="38" t="s">
        <v>93</v>
      </c>
      <c r="C274" s="38" t="s">
        <v>204</v>
      </c>
      <c r="D274" s="39" t="s">
        <v>1850</v>
      </c>
      <c r="E274" s="21" t="s">
        <v>1449</v>
      </c>
      <c r="F274" s="50"/>
      <c r="G274" s="1"/>
      <c r="H274" s="1" t="s">
        <v>630</v>
      </c>
      <c r="I274" s="1" t="s">
        <v>631</v>
      </c>
      <c r="J274" s="1"/>
    </row>
    <row r="275" spans="1:10" s="58" customFormat="1" ht="21.75" customHeight="1" x14ac:dyDescent="0.2">
      <c r="A275" s="38" t="s">
        <v>0</v>
      </c>
      <c r="B275" s="38" t="s">
        <v>93</v>
      </c>
      <c r="C275" s="38" t="s">
        <v>204</v>
      </c>
      <c r="D275" s="39" t="s">
        <v>1851</v>
      </c>
      <c r="E275" s="21" t="s">
        <v>1450</v>
      </c>
      <c r="F275" s="50"/>
      <c r="G275" s="1"/>
      <c r="H275" s="1" t="s">
        <v>632</v>
      </c>
      <c r="I275" s="14" t="s">
        <v>633</v>
      </c>
      <c r="J275" s="1"/>
    </row>
    <row r="276" spans="1:10" s="58" customFormat="1" ht="21.75" customHeight="1" x14ac:dyDescent="0.2">
      <c r="A276" s="38" t="s">
        <v>0</v>
      </c>
      <c r="B276" s="38" t="s">
        <v>93</v>
      </c>
      <c r="C276" s="38" t="s">
        <v>93</v>
      </c>
      <c r="D276" s="39" t="s">
        <v>1842</v>
      </c>
      <c r="E276" s="38" t="s">
        <v>1199</v>
      </c>
      <c r="F276" s="50"/>
      <c r="G276" s="1"/>
      <c r="H276" s="1" t="s">
        <v>864</v>
      </c>
      <c r="I276" s="1" t="s">
        <v>865</v>
      </c>
      <c r="J276" s="21"/>
    </row>
    <row r="277" spans="1:10" s="58" customFormat="1" ht="21.75" customHeight="1" x14ac:dyDescent="0.2">
      <c r="A277" s="38" t="s">
        <v>0</v>
      </c>
      <c r="B277" s="38" t="s">
        <v>93</v>
      </c>
      <c r="C277" s="38" t="s">
        <v>93</v>
      </c>
      <c r="D277" s="39" t="s">
        <v>1843</v>
      </c>
      <c r="E277" s="21" t="s">
        <v>1396</v>
      </c>
      <c r="F277" s="50"/>
      <c r="G277" s="37"/>
      <c r="H277" s="37" t="s">
        <v>624</v>
      </c>
      <c r="I277" s="37" t="s">
        <v>625</v>
      </c>
      <c r="J277" s="1"/>
    </row>
    <row r="278" spans="1:10" s="58" customFormat="1" ht="21.75" customHeight="1" x14ac:dyDescent="0.2">
      <c r="A278" s="38" t="s">
        <v>0</v>
      </c>
      <c r="B278" s="38" t="s">
        <v>93</v>
      </c>
      <c r="C278" s="38" t="s">
        <v>93</v>
      </c>
      <c r="D278" s="39" t="s">
        <v>1844</v>
      </c>
      <c r="E278" s="21" t="s">
        <v>1289</v>
      </c>
      <c r="F278" s="50"/>
      <c r="G278" s="1"/>
      <c r="H278" s="1" t="s">
        <v>620</v>
      </c>
      <c r="I278" s="1" t="s">
        <v>621</v>
      </c>
      <c r="J278" s="1"/>
    </row>
    <row r="279" spans="1:10" s="58" customFormat="1" ht="21.75" customHeight="1" x14ac:dyDescent="0.2">
      <c r="A279" s="38" t="s">
        <v>0</v>
      </c>
      <c r="B279" s="38" t="s">
        <v>93</v>
      </c>
      <c r="C279" s="38" t="s">
        <v>93</v>
      </c>
      <c r="D279" s="39"/>
      <c r="E279" s="18" t="s">
        <v>1157</v>
      </c>
      <c r="F279" s="50"/>
      <c r="G279" s="18"/>
      <c r="H279" s="18" t="s">
        <v>1158</v>
      </c>
      <c r="I279" s="18" t="s">
        <v>1159</v>
      </c>
      <c r="J279" s="1"/>
    </row>
    <row r="280" spans="1:10" s="58" customFormat="1" ht="21.75" customHeight="1" x14ac:dyDescent="0.2">
      <c r="A280" s="38" t="s">
        <v>0</v>
      </c>
      <c r="B280" s="38" t="s">
        <v>93</v>
      </c>
      <c r="C280" s="38" t="s">
        <v>93</v>
      </c>
      <c r="D280" s="39" t="s">
        <v>1845</v>
      </c>
      <c r="E280" s="21" t="s">
        <v>1846</v>
      </c>
      <c r="F280" s="50"/>
      <c r="G280" s="1"/>
      <c r="H280" s="1" t="s">
        <v>622</v>
      </c>
      <c r="I280" s="1" t="s">
        <v>623</v>
      </c>
      <c r="J280" s="1"/>
    </row>
    <row r="281" spans="1:10" s="58" customFormat="1" ht="21.75" customHeight="1" x14ac:dyDescent="0.2">
      <c r="A281" s="38" t="s">
        <v>0</v>
      </c>
      <c r="B281" s="38" t="s">
        <v>93</v>
      </c>
      <c r="C281" s="38" t="s">
        <v>93</v>
      </c>
      <c r="D281" s="39" t="s">
        <v>1847</v>
      </c>
      <c r="E281" s="21" t="s">
        <v>1448</v>
      </c>
      <c r="F281" s="50"/>
      <c r="G281" s="1"/>
      <c r="H281" s="1" t="s">
        <v>845</v>
      </c>
      <c r="I281" s="1" t="s">
        <v>846</v>
      </c>
      <c r="J281" s="1"/>
    </row>
    <row r="282" spans="1:10" s="58" customFormat="1" ht="21.75" customHeight="1" x14ac:dyDescent="0.2">
      <c r="A282" s="38" t="s">
        <v>0</v>
      </c>
      <c r="B282" s="38" t="s">
        <v>93</v>
      </c>
      <c r="C282" s="38" t="s">
        <v>93</v>
      </c>
      <c r="D282" s="39" t="s">
        <v>1848</v>
      </c>
      <c r="E282" s="1" t="s">
        <v>1505</v>
      </c>
      <c r="F282" s="50"/>
      <c r="G282" s="1" t="s">
        <v>1334</v>
      </c>
      <c r="H282" s="1" t="s">
        <v>626</v>
      </c>
      <c r="I282" s="1" t="s">
        <v>627</v>
      </c>
      <c r="J282" s="1"/>
    </row>
    <row r="283" spans="1:10" s="58" customFormat="1" ht="21.75" customHeight="1" x14ac:dyDescent="0.2">
      <c r="A283" s="38" t="s">
        <v>0</v>
      </c>
      <c r="B283" s="38" t="s">
        <v>93</v>
      </c>
      <c r="C283" s="38" t="s">
        <v>93</v>
      </c>
      <c r="D283" s="39" t="s">
        <v>1849</v>
      </c>
      <c r="E283" s="38" t="s">
        <v>1200</v>
      </c>
      <c r="F283" s="50"/>
      <c r="G283" s="1"/>
      <c r="H283" s="1" t="s">
        <v>628</v>
      </c>
      <c r="I283" s="1" t="s">
        <v>629</v>
      </c>
      <c r="J283" s="1"/>
    </row>
    <row r="284" spans="1:10" s="58" customFormat="1" ht="21.75" customHeight="1" x14ac:dyDescent="0.2">
      <c r="A284" s="38" t="s">
        <v>0</v>
      </c>
      <c r="B284" s="38" t="s">
        <v>1015</v>
      </c>
      <c r="C284" s="38" t="s">
        <v>654</v>
      </c>
      <c r="D284" s="39" t="s">
        <v>1866</v>
      </c>
      <c r="E284" s="21" t="s">
        <v>1454</v>
      </c>
      <c r="F284" s="50"/>
      <c r="G284" s="1"/>
      <c r="H284" s="1" t="s">
        <v>655</v>
      </c>
      <c r="I284" s="1" t="s">
        <v>656</v>
      </c>
      <c r="J284" s="19"/>
    </row>
    <row r="285" spans="1:10" s="58" customFormat="1" ht="21.75" customHeight="1" x14ac:dyDescent="0.2">
      <c r="A285" s="38" t="s">
        <v>0</v>
      </c>
      <c r="B285" s="38" t="s">
        <v>1015</v>
      </c>
      <c r="C285" s="38" t="s">
        <v>654</v>
      </c>
      <c r="D285" s="39" t="s">
        <v>1867</v>
      </c>
      <c r="E285" s="38" t="s">
        <v>1205</v>
      </c>
      <c r="F285" s="50"/>
      <c r="G285" s="1"/>
      <c r="H285" s="1" t="s">
        <v>1868</v>
      </c>
      <c r="I285" s="1" t="s">
        <v>822</v>
      </c>
      <c r="J285" s="19"/>
    </row>
    <row r="286" spans="1:10" s="58" customFormat="1" ht="21.75" customHeight="1" x14ac:dyDescent="0.2">
      <c r="A286" s="38" t="s">
        <v>0</v>
      </c>
      <c r="B286" s="38" t="s">
        <v>1015</v>
      </c>
      <c r="C286" s="38" t="s">
        <v>654</v>
      </c>
      <c r="D286" s="39" t="s">
        <v>1869</v>
      </c>
      <c r="E286" s="21" t="s">
        <v>1400</v>
      </c>
      <c r="F286" s="50"/>
      <c r="G286" s="1"/>
      <c r="H286" s="1" t="s">
        <v>1870</v>
      </c>
      <c r="I286" s="1" t="s">
        <v>657</v>
      </c>
      <c r="J286" s="19"/>
    </row>
    <row r="287" spans="1:10" s="58" customFormat="1" ht="21.75" customHeight="1" x14ac:dyDescent="0.2">
      <c r="A287" s="38" t="s">
        <v>0</v>
      </c>
      <c r="B287" s="38" t="s">
        <v>1015</v>
      </c>
      <c r="C287" s="38" t="s">
        <v>1015</v>
      </c>
      <c r="D287" s="35" t="s">
        <v>1852</v>
      </c>
      <c r="E287" s="36" t="s">
        <v>1451</v>
      </c>
      <c r="F287" s="50"/>
      <c r="G287" s="1"/>
      <c r="H287" s="1" t="s">
        <v>634</v>
      </c>
      <c r="I287" s="1" t="s">
        <v>635</v>
      </c>
      <c r="J287" s="19" t="s">
        <v>636</v>
      </c>
    </row>
    <row r="288" spans="1:10" s="58" customFormat="1" ht="21.75" customHeight="1" x14ac:dyDescent="0.2">
      <c r="A288" s="38" t="s">
        <v>0</v>
      </c>
      <c r="B288" s="38" t="s">
        <v>1015</v>
      </c>
      <c r="C288" s="38" t="s">
        <v>1015</v>
      </c>
      <c r="D288" s="39" t="s">
        <v>1853</v>
      </c>
      <c r="E288" s="21" t="s">
        <v>1452</v>
      </c>
      <c r="F288" s="50"/>
      <c r="G288" s="1"/>
      <c r="H288" s="1" t="s">
        <v>962</v>
      </c>
      <c r="I288" s="1" t="s">
        <v>963</v>
      </c>
      <c r="J288" s="19"/>
    </row>
    <row r="289" spans="1:10" s="58" customFormat="1" ht="21.75" customHeight="1" x14ac:dyDescent="0.2">
      <c r="A289" s="38" t="s">
        <v>0</v>
      </c>
      <c r="B289" s="38" t="s">
        <v>1015</v>
      </c>
      <c r="C289" s="38" t="s">
        <v>1015</v>
      </c>
      <c r="D289" s="39" t="s">
        <v>1854</v>
      </c>
      <c r="E289" s="38" t="s">
        <v>1201</v>
      </c>
      <c r="F289" s="50"/>
      <c r="G289" s="1"/>
      <c r="H289" s="1" t="s">
        <v>637</v>
      </c>
      <c r="I289" s="1" t="s">
        <v>638</v>
      </c>
      <c r="J289" s="19"/>
    </row>
    <row r="290" spans="1:10" s="58" customFormat="1" ht="21.75" customHeight="1" x14ac:dyDescent="0.2">
      <c r="A290" s="38" t="s">
        <v>0</v>
      </c>
      <c r="B290" s="38" t="s">
        <v>1015</v>
      </c>
      <c r="C290" s="38" t="s">
        <v>1015</v>
      </c>
      <c r="D290" s="39" t="s">
        <v>1855</v>
      </c>
      <c r="E290" s="21" t="s">
        <v>1290</v>
      </c>
      <c r="F290" s="50"/>
      <c r="G290" s="1"/>
      <c r="H290" s="1" t="s">
        <v>874</v>
      </c>
      <c r="I290" s="1" t="s">
        <v>875</v>
      </c>
      <c r="J290" s="19"/>
    </row>
    <row r="291" spans="1:10" s="58" customFormat="1" ht="21.75" customHeight="1" x14ac:dyDescent="0.2">
      <c r="A291" s="38" t="s">
        <v>0</v>
      </c>
      <c r="B291" s="38" t="s">
        <v>1015</v>
      </c>
      <c r="C291" s="38" t="s">
        <v>1015</v>
      </c>
      <c r="D291" s="39" t="s">
        <v>1856</v>
      </c>
      <c r="E291" s="21" t="s">
        <v>1487</v>
      </c>
      <c r="F291" s="50"/>
      <c r="G291" s="1"/>
      <c r="H291" s="1" t="s">
        <v>839</v>
      </c>
      <c r="I291" s="1" t="s">
        <v>840</v>
      </c>
      <c r="J291" s="19"/>
    </row>
    <row r="292" spans="1:10" s="58" customFormat="1" ht="21.75" customHeight="1" x14ac:dyDescent="0.2">
      <c r="A292" s="38" t="s">
        <v>0</v>
      </c>
      <c r="B292" s="38" t="s">
        <v>1015</v>
      </c>
      <c r="C292" s="38" t="s">
        <v>1015</v>
      </c>
      <c r="D292" s="40" t="s">
        <v>1857</v>
      </c>
      <c r="E292" s="66" t="s">
        <v>1397</v>
      </c>
      <c r="F292" s="50"/>
      <c r="G292" s="1"/>
      <c r="H292" s="1" t="s">
        <v>1858</v>
      </c>
      <c r="I292" s="1" t="s">
        <v>639</v>
      </c>
      <c r="J292" s="19"/>
    </row>
    <row r="293" spans="1:10" s="58" customFormat="1" ht="21.75" customHeight="1" x14ac:dyDescent="0.2">
      <c r="A293" s="38" t="s">
        <v>0</v>
      </c>
      <c r="B293" s="38" t="s">
        <v>1015</v>
      </c>
      <c r="C293" s="38" t="s">
        <v>1015</v>
      </c>
      <c r="D293" s="39" t="s">
        <v>1859</v>
      </c>
      <c r="E293" s="21" t="s">
        <v>1398</v>
      </c>
      <c r="F293" s="50"/>
      <c r="G293" s="1"/>
      <c r="H293" s="1" t="s">
        <v>640</v>
      </c>
      <c r="I293" s="1" t="s">
        <v>641</v>
      </c>
      <c r="J293" s="19"/>
    </row>
    <row r="294" spans="1:10" s="58" customFormat="1" ht="21.75" customHeight="1" x14ac:dyDescent="0.2">
      <c r="A294" s="38" t="s">
        <v>0</v>
      </c>
      <c r="B294" s="38" t="s">
        <v>1015</v>
      </c>
      <c r="C294" s="38" t="s">
        <v>1015</v>
      </c>
      <c r="D294" s="40" t="s">
        <v>1860</v>
      </c>
      <c r="E294" s="66" t="s">
        <v>1399</v>
      </c>
      <c r="F294" s="50"/>
      <c r="G294" s="1"/>
      <c r="H294" s="1" t="s">
        <v>642</v>
      </c>
      <c r="I294" s="1" t="s">
        <v>643</v>
      </c>
      <c r="J294" s="19"/>
    </row>
    <row r="295" spans="1:10" s="58" customFormat="1" ht="21.75" customHeight="1" x14ac:dyDescent="0.2">
      <c r="A295" s="38" t="s">
        <v>0</v>
      </c>
      <c r="B295" s="38" t="s">
        <v>1015</v>
      </c>
      <c r="C295" s="38" t="s">
        <v>1015</v>
      </c>
      <c r="D295" s="39" t="s">
        <v>1861</v>
      </c>
      <c r="E295" s="38" t="s">
        <v>1202</v>
      </c>
      <c r="F295" s="50"/>
      <c r="G295" s="1"/>
      <c r="H295" s="1" t="s">
        <v>644</v>
      </c>
      <c r="I295" s="1" t="s">
        <v>645</v>
      </c>
      <c r="J295" s="19"/>
    </row>
    <row r="296" spans="1:10" s="58" customFormat="1" ht="21.75" customHeight="1" x14ac:dyDescent="0.2">
      <c r="A296" s="38" t="s">
        <v>0</v>
      </c>
      <c r="B296" s="38" t="s">
        <v>1015</v>
      </c>
      <c r="C296" s="38" t="s">
        <v>1015</v>
      </c>
      <c r="D296" s="40" t="s">
        <v>1862</v>
      </c>
      <c r="E296" s="66" t="s">
        <v>1453</v>
      </c>
      <c r="F296" s="50"/>
      <c r="G296" s="1"/>
      <c r="H296" s="1" t="s">
        <v>646</v>
      </c>
      <c r="I296" s="1" t="s">
        <v>647</v>
      </c>
      <c r="J296" s="19"/>
    </row>
    <row r="297" spans="1:10" s="58" customFormat="1" ht="21.75" customHeight="1" x14ac:dyDescent="0.2">
      <c r="A297" s="38" t="s">
        <v>0</v>
      </c>
      <c r="B297" s="38" t="s">
        <v>1015</v>
      </c>
      <c r="C297" s="38" t="s">
        <v>1015</v>
      </c>
      <c r="D297" s="39" t="s">
        <v>1863</v>
      </c>
      <c r="E297" s="38" t="s">
        <v>1203</v>
      </c>
      <c r="F297" s="50"/>
      <c r="G297" s="1"/>
      <c r="H297" s="1" t="s">
        <v>648</v>
      </c>
      <c r="I297" s="1" t="s">
        <v>649</v>
      </c>
      <c r="J297" s="19" t="s">
        <v>650</v>
      </c>
    </row>
    <row r="298" spans="1:10" s="58" customFormat="1" ht="21.75" customHeight="1" x14ac:dyDescent="0.2">
      <c r="A298" s="38" t="s">
        <v>0</v>
      </c>
      <c r="B298" s="38" t="s">
        <v>1015</v>
      </c>
      <c r="C298" s="38" t="s">
        <v>1015</v>
      </c>
      <c r="D298" s="40" t="s">
        <v>1864</v>
      </c>
      <c r="E298" s="66" t="s">
        <v>1291</v>
      </c>
      <c r="F298" s="50"/>
      <c r="G298" s="1"/>
      <c r="H298" s="1" t="s">
        <v>651</v>
      </c>
      <c r="I298" s="1" t="s">
        <v>652</v>
      </c>
      <c r="J298" s="19"/>
    </row>
    <row r="299" spans="1:10" s="58" customFormat="1" ht="21.75" customHeight="1" x14ac:dyDescent="0.2">
      <c r="A299" s="38" t="s">
        <v>0</v>
      </c>
      <c r="B299" s="38" t="s">
        <v>1015</v>
      </c>
      <c r="C299" s="38" t="s">
        <v>1015</v>
      </c>
      <c r="D299" s="39" t="s">
        <v>1865</v>
      </c>
      <c r="E299" s="38" t="s">
        <v>1204</v>
      </c>
      <c r="F299" s="50"/>
      <c r="G299" s="1"/>
      <c r="H299" s="1" t="s">
        <v>823</v>
      </c>
      <c r="I299" s="1" t="s">
        <v>653</v>
      </c>
      <c r="J299" s="19"/>
    </row>
    <row r="300" spans="1:10" s="58" customFormat="1" ht="21.75" customHeight="1" x14ac:dyDescent="0.2">
      <c r="A300" s="38" t="s">
        <v>0</v>
      </c>
      <c r="B300" s="38" t="s">
        <v>1015</v>
      </c>
      <c r="C300" s="38" t="s">
        <v>658</v>
      </c>
      <c r="D300" s="39" t="s">
        <v>1871</v>
      </c>
      <c r="E300" s="21" t="s">
        <v>1872</v>
      </c>
      <c r="F300" s="50"/>
      <c r="G300" s="1"/>
      <c r="H300" s="1" t="s">
        <v>659</v>
      </c>
      <c r="I300" s="1" t="s">
        <v>660</v>
      </c>
      <c r="J300" s="1"/>
    </row>
    <row r="301" spans="1:10" s="58" customFormat="1" ht="21.75" customHeight="1" x14ac:dyDescent="0.2">
      <c r="A301" s="38" t="s">
        <v>0</v>
      </c>
      <c r="B301" s="38" t="s">
        <v>1015</v>
      </c>
      <c r="C301" s="38" t="s">
        <v>658</v>
      </c>
      <c r="D301" s="39" t="s">
        <v>1873</v>
      </c>
      <c r="E301" s="21" t="s">
        <v>1292</v>
      </c>
      <c r="F301" s="50"/>
      <c r="G301" s="14"/>
      <c r="H301" s="1" t="s">
        <v>661</v>
      </c>
      <c r="I301" s="1" t="s">
        <v>662</v>
      </c>
      <c r="J301" s="19"/>
    </row>
    <row r="302" spans="1:10" s="58" customFormat="1" ht="21.75" customHeight="1" x14ac:dyDescent="0.2">
      <c r="A302" s="38" t="s">
        <v>0</v>
      </c>
      <c r="B302" s="38" t="s">
        <v>1015</v>
      </c>
      <c r="C302" s="38" t="s">
        <v>663</v>
      </c>
      <c r="D302" s="39" t="s">
        <v>1875</v>
      </c>
      <c r="E302" s="21" t="s">
        <v>1455</v>
      </c>
      <c r="F302" s="50"/>
      <c r="G302" s="1"/>
      <c r="H302" s="1" t="s">
        <v>664</v>
      </c>
      <c r="I302" s="1" t="s">
        <v>665</v>
      </c>
      <c r="J302" s="19"/>
    </row>
    <row r="303" spans="1:10" s="58" customFormat="1" ht="21.75" customHeight="1" x14ac:dyDescent="0.2">
      <c r="A303" s="38" t="s">
        <v>0</v>
      </c>
      <c r="B303" s="38" t="s">
        <v>1015</v>
      </c>
      <c r="C303" s="38" t="s">
        <v>663</v>
      </c>
      <c r="D303" s="39" t="s">
        <v>1876</v>
      </c>
      <c r="E303" s="21" t="s">
        <v>1456</v>
      </c>
      <c r="F303" s="50"/>
      <c r="G303" s="1"/>
      <c r="H303" s="14" t="s">
        <v>1877</v>
      </c>
      <c r="I303" s="1" t="s">
        <v>666</v>
      </c>
      <c r="J303" s="19" t="s">
        <v>667</v>
      </c>
    </row>
    <row r="304" spans="1:10" s="58" customFormat="1" ht="21.75" customHeight="1" x14ac:dyDescent="0.2">
      <c r="A304" s="38" t="s">
        <v>0</v>
      </c>
      <c r="B304" s="38" t="s">
        <v>1015</v>
      </c>
      <c r="C304" s="38" t="s">
        <v>920</v>
      </c>
      <c r="D304" s="39" t="s">
        <v>1874</v>
      </c>
      <c r="E304" s="21" t="s">
        <v>1293</v>
      </c>
      <c r="F304" s="50"/>
      <c r="G304" s="14"/>
      <c r="H304" s="1" t="s">
        <v>921</v>
      </c>
      <c r="I304" s="1" t="s">
        <v>922</v>
      </c>
      <c r="J304" s="19"/>
    </row>
    <row r="305" spans="1:10" s="58" customFormat="1" ht="21.75" customHeight="1" x14ac:dyDescent="0.2">
      <c r="A305" s="38" t="s">
        <v>0</v>
      </c>
      <c r="B305" s="38" t="s">
        <v>1500</v>
      </c>
      <c r="C305" s="38" t="s">
        <v>762</v>
      </c>
      <c r="D305" s="39" t="s">
        <v>1887</v>
      </c>
      <c r="E305" s="20" t="s">
        <v>1504</v>
      </c>
      <c r="F305" s="50"/>
      <c r="G305" s="20"/>
      <c r="H305" s="1" t="s">
        <v>1888</v>
      </c>
      <c r="I305" s="1" t="s">
        <v>784</v>
      </c>
      <c r="J305" s="19"/>
    </row>
    <row r="306" spans="1:10" s="58" customFormat="1" ht="21.75" customHeight="1" x14ac:dyDescent="0.2">
      <c r="A306" s="38" t="s">
        <v>0</v>
      </c>
      <c r="B306" s="38" t="s">
        <v>1500</v>
      </c>
      <c r="C306" s="38" t="s">
        <v>762</v>
      </c>
      <c r="D306" s="39" t="s">
        <v>1886</v>
      </c>
      <c r="E306" s="38" t="s">
        <v>760</v>
      </c>
      <c r="F306" s="50"/>
      <c r="G306" s="20"/>
      <c r="H306" s="1" t="s">
        <v>761</v>
      </c>
      <c r="I306" s="1" t="s">
        <v>787</v>
      </c>
      <c r="J306" s="19"/>
    </row>
    <row r="307" spans="1:10" s="58" customFormat="1" ht="21.75" customHeight="1" x14ac:dyDescent="0.2">
      <c r="A307" s="38" t="s">
        <v>0</v>
      </c>
      <c r="B307" s="38" t="s">
        <v>1500</v>
      </c>
      <c r="C307" s="38" t="s">
        <v>1500</v>
      </c>
      <c r="D307" s="39" t="s">
        <v>1878</v>
      </c>
      <c r="E307" s="21" t="s">
        <v>1457</v>
      </c>
      <c r="F307" s="50"/>
      <c r="G307" s="20"/>
      <c r="H307" s="1" t="s">
        <v>668</v>
      </c>
      <c r="I307" s="1" t="s">
        <v>669</v>
      </c>
      <c r="J307" s="19" t="s">
        <v>670</v>
      </c>
    </row>
    <row r="308" spans="1:10" s="58" customFormat="1" ht="21.75" customHeight="1" x14ac:dyDescent="0.2">
      <c r="A308" s="38" t="s">
        <v>0</v>
      </c>
      <c r="B308" s="38" t="s">
        <v>1500</v>
      </c>
      <c r="C308" s="38" t="s">
        <v>1500</v>
      </c>
      <c r="D308" s="39" t="s">
        <v>1879</v>
      </c>
      <c r="E308" s="21" t="s">
        <v>1880</v>
      </c>
      <c r="F308" s="50"/>
      <c r="G308" s="20"/>
      <c r="H308" s="1" t="s">
        <v>1881</v>
      </c>
      <c r="I308" s="1" t="s">
        <v>838</v>
      </c>
      <c r="J308" s="19"/>
    </row>
    <row r="309" spans="1:10" s="58" customFormat="1" ht="21.75" customHeight="1" x14ac:dyDescent="0.2">
      <c r="A309" s="38" t="s">
        <v>0</v>
      </c>
      <c r="B309" s="38" t="s">
        <v>1500</v>
      </c>
      <c r="C309" s="38" t="s">
        <v>1500</v>
      </c>
      <c r="D309" s="39" t="s">
        <v>1882</v>
      </c>
      <c r="E309" s="21" t="s">
        <v>1401</v>
      </c>
      <c r="F309" s="50"/>
      <c r="G309" s="20"/>
      <c r="H309" s="1" t="s">
        <v>785</v>
      </c>
      <c r="I309" s="1" t="s">
        <v>786</v>
      </c>
      <c r="J309" s="19"/>
    </row>
    <row r="310" spans="1:10" s="58" customFormat="1" ht="21.75" customHeight="1" x14ac:dyDescent="0.2">
      <c r="A310" s="38" t="s">
        <v>0</v>
      </c>
      <c r="B310" s="38" t="s">
        <v>1500</v>
      </c>
      <c r="C310" s="38" t="s">
        <v>1500</v>
      </c>
      <c r="D310" s="40" t="s">
        <v>1883</v>
      </c>
      <c r="E310" s="66" t="s">
        <v>1515</v>
      </c>
      <c r="F310" s="50"/>
      <c r="G310" s="20"/>
      <c r="H310" s="1" t="s">
        <v>1884</v>
      </c>
      <c r="I310" s="1" t="s">
        <v>889</v>
      </c>
      <c r="J310" s="19"/>
    </row>
    <row r="311" spans="1:10" s="58" customFormat="1" ht="21.75" customHeight="1" x14ac:dyDescent="0.2">
      <c r="A311" s="38" t="s">
        <v>0</v>
      </c>
      <c r="B311" s="38" t="s">
        <v>1500</v>
      </c>
      <c r="C311" s="38" t="s">
        <v>1500</v>
      </c>
      <c r="D311" s="39" t="s">
        <v>1885</v>
      </c>
      <c r="E311" s="20" t="s">
        <v>1503</v>
      </c>
      <c r="F311" s="50"/>
      <c r="G311" s="20"/>
      <c r="H311" s="1" t="s">
        <v>671</v>
      </c>
      <c r="I311" s="1" t="s">
        <v>672</v>
      </c>
      <c r="J311" s="21"/>
    </row>
    <row r="312" spans="1:10" s="58" customFormat="1" ht="21.75" customHeight="1" x14ac:dyDescent="0.2">
      <c r="A312" s="38" t="s">
        <v>0</v>
      </c>
      <c r="B312" s="38" t="s">
        <v>1329</v>
      </c>
      <c r="C312" s="38" t="s">
        <v>1329</v>
      </c>
      <c r="D312" s="40" t="s">
        <v>1889</v>
      </c>
      <c r="E312" s="43" t="s">
        <v>1890</v>
      </c>
      <c r="F312" s="50"/>
      <c r="G312" s="20"/>
      <c r="H312" s="1" t="s">
        <v>820</v>
      </c>
      <c r="I312" s="1" t="s">
        <v>821</v>
      </c>
      <c r="J312" s="21"/>
    </row>
    <row r="313" spans="1:10" s="58" customFormat="1" ht="21.75" customHeight="1" x14ac:dyDescent="0.2">
      <c r="A313" s="38" t="s">
        <v>0</v>
      </c>
      <c r="B313" s="38" t="s">
        <v>1329</v>
      </c>
      <c r="C313" s="38" t="s">
        <v>1329</v>
      </c>
      <c r="D313" s="39" t="s">
        <v>1891</v>
      </c>
      <c r="E313" s="21" t="s">
        <v>1294</v>
      </c>
      <c r="F313" s="50"/>
      <c r="G313" s="1"/>
      <c r="H313" s="1" t="s">
        <v>673</v>
      </c>
      <c r="I313" s="1" t="s">
        <v>674</v>
      </c>
      <c r="J313" s="1"/>
    </row>
    <row r="314" spans="1:10" s="58" customFormat="1" ht="21.75" customHeight="1" x14ac:dyDescent="0.2">
      <c r="A314" s="38" t="s">
        <v>0</v>
      </c>
      <c r="B314" s="38" t="s">
        <v>1329</v>
      </c>
      <c r="C314" s="38" t="s">
        <v>1329</v>
      </c>
      <c r="D314" s="40" t="s">
        <v>1892</v>
      </c>
      <c r="E314" s="42" t="s">
        <v>1206</v>
      </c>
      <c r="F314" s="50"/>
      <c r="G314" s="20"/>
      <c r="H314" s="1" t="s">
        <v>1893</v>
      </c>
      <c r="I314" s="1" t="s">
        <v>959</v>
      </c>
      <c r="J314" s="19"/>
    </row>
    <row r="315" spans="1:10" s="58" customFormat="1" ht="21.75" customHeight="1" x14ac:dyDescent="0.2">
      <c r="A315" s="38" t="s">
        <v>0</v>
      </c>
      <c r="B315" s="38" t="s">
        <v>1329</v>
      </c>
      <c r="C315" s="38" t="s">
        <v>1329</v>
      </c>
      <c r="D315" s="40" t="s">
        <v>1895</v>
      </c>
      <c r="E315" s="66" t="s">
        <v>1402</v>
      </c>
      <c r="F315" s="50"/>
      <c r="G315" s="20"/>
      <c r="H315" s="1" t="s">
        <v>676</v>
      </c>
      <c r="I315" s="1" t="s">
        <v>677</v>
      </c>
      <c r="J315" s="19" t="s">
        <v>678</v>
      </c>
    </row>
    <row r="316" spans="1:10" s="58" customFormat="1" ht="21.75" customHeight="1" x14ac:dyDescent="0.2">
      <c r="A316" s="38" t="s">
        <v>0</v>
      </c>
      <c r="B316" s="38" t="s">
        <v>1329</v>
      </c>
      <c r="C316" s="38" t="s">
        <v>1329</v>
      </c>
      <c r="D316" s="39" t="s">
        <v>1894</v>
      </c>
      <c r="E316" s="38" t="s">
        <v>1207</v>
      </c>
      <c r="F316" s="50"/>
      <c r="G316" s="20"/>
      <c r="H316" s="1" t="s">
        <v>211</v>
      </c>
      <c r="I316" s="1" t="s">
        <v>675</v>
      </c>
      <c r="J316" s="19"/>
    </row>
    <row r="317" spans="1:10" s="58" customFormat="1" ht="21.75" customHeight="1" x14ac:dyDescent="0.2">
      <c r="A317" s="38" t="s">
        <v>0</v>
      </c>
      <c r="B317" s="38" t="s">
        <v>1330</v>
      </c>
      <c r="C317" s="38" t="s">
        <v>685</v>
      </c>
      <c r="D317" s="39" t="s">
        <v>1901</v>
      </c>
      <c r="E317" s="21" t="s">
        <v>1488</v>
      </c>
      <c r="F317" s="50"/>
      <c r="G317" s="1"/>
      <c r="H317" s="1" t="s">
        <v>688</v>
      </c>
      <c r="I317" s="1" t="s">
        <v>689</v>
      </c>
      <c r="J317" s="19"/>
    </row>
    <row r="318" spans="1:10" s="58" customFormat="1" ht="21.75" customHeight="1" x14ac:dyDescent="0.2">
      <c r="A318" s="38" t="s">
        <v>0</v>
      </c>
      <c r="B318" s="38" t="s">
        <v>1330</v>
      </c>
      <c r="C318" s="38" t="s">
        <v>685</v>
      </c>
      <c r="D318" s="40" t="s">
        <v>1900</v>
      </c>
      <c r="E318" s="66" t="s">
        <v>1295</v>
      </c>
      <c r="F318" s="50"/>
      <c r="G318" s="20"/>
      <c r="H318" s="1" t="s">
        <v>686</v>
      </c>
      <c r="I318" s="1" t="s">
        <v>687</v>
      </c>
      <c r="J318" s="19"/>
    </row>
    <row r="319" spans="1:10" s="58" customFormat="1" ht="21.75" customHeight="1" x14ac:dyDescent="0.2">
      <c r="A319" s="38" t="s">
        <v>0</v>
      </c>
      <c r="B319" s="38" t="s">
        <v>1330</v>
      </c>
      <c r="C319" s="38" t="s">
        <v>1330</v>
      </c>
      <c r="D319" s="39" t="s">
        <v>1896</v>
      </c>
      <c r="E319" s="21" t="s">
        <v>1897</v>
      </c>
      <c r="F319" s="50"/>
      <c r="G319" s="1"/>
      <c r="H319" s="1" t="s">
        <v>679</v>
      </c>
      <c r="I319" s="1" t="s">
        <v>680</v>
      </c>
      <c r="J319" s="19"/>
    </row>
    <row r="320" spans="1:10" s="58" customFormat="1" ht="21.75" customHeight="1" x14ac:dyDescent="0.2">
      <c r="A320" s="38" t="s">
        <v>0</v>
      </c>
      <c r="B320" s="38" t="s">
        <v>1330</v>
      </c>
      <c r="C320" s="38" t="s">
        <v>1330</v>
      </c>
      <c r="D320" s="39" t="s">
        <v>1898</v>
      </c>
      <c r="E320" s="38" t="s">
        <v>1208</v>
      </c>
      <c r="F320" s="50"/>
      <c r="G320" s="1"/>
      <c r="H320" s="1" t="s">
        <v>681</v>
      </c>
      <c r="I320" s="1" t="s">
        <v>682</v>
      </c>
      <c r="J320" s="19"/>
    </row>
    <row r="321" spans="1:10" s="58" customFormat="1" ht="21.75" customHeight="1" x14ac:dyDescent="0.2">
      <c r="A321" s="38" t="s">
        <v>0</v>
      </c>
      <c r="B321" s="38" t="s">
        <v>1330</v>
      </c>
      <c r="C321" s="38" t="s">
        <v>1330</v>
      </c>
      <c r="D321" s="39" t="s">
        <v>1899</v>
      </c>
      <c r="E321" s="21" t="s">
        <v>1403</v>
      </c>
      <c r="F321" s="50"/>
      <c r="G321" s="20"/>
      <c r="H321" s="1" t="s">
        <v>683</v>
      </c>
      <c r="I321" s="14" t="s">
        <v>684</v>
      </c>
      <c r="J321" s="19"/>
    </row>
    <row r="322" spans="1:10" s="58" customFormat="1" ht="21.75" customHeight="1" x14ac:dyDescent="0.2">
      <c r="A322" s="38" t="s">
        <v>0</v>
      </c>
      <c r="B322" s="38" t="s">
        <v>929</v>
      </c>
      <c r="C322" s="38" t="s">
        <v>724</v>
      </c>
      <c r="D322" s="40" t="s">
        <v>1904</v>
      </c>
      <c r="E322" s="66" t="s">
        <v>1404</v>
      </c>
      <c r="F322" s="50"/>
      <c r="G322" s="1"/>
      <c r="H322" s="1" t="s">
        <v>1924</v>
      </c>
      <c r="I322" s="1" t="s">
        <v>725</v>
      </c>
      <c r="J322" s="19"/>
    </row>
    <row r="323" spans="1:10" s="58" customFormat="1" ht="21.75" customHeight="1" x14ac:dyDescent="0.2">
      <c r="A323" s="38" t="s">
        <v>0</v>
      </c>
      <c r="B323" s="38" t="s">
        <v>929</v>
      </c>
      <c r="C323" s="38" t="s">
        <v>224</v>
      </c>
      <c r="D323" s="39" t="s">
        <v>1925</v>
      </c>
      <c r="E323" s="21" t="s">
        <v>1463</v>
      </c>
      <c r="F323" s="50"/>
      <c r="G323" s="1"/>
      <c r="H323" s="1" t="s">
        <v>726</v>
      </c>
      <c r="I323" s="1" t="s">
        <v>727</v>
      </c>
      <c r="J323" s="19"/>
    </row>
    <row r="324" spans="1:10" s="58" customFormat="1" ht="21.75" customHeight="1" x14ac:dyDescent="0.2">
      <c r="A324" s="38" t="s">
        <v>0</v>
      </c>
      <c r="B324" s="38" t="s">
        <v>929</v>
      </c>
      <c r="C324" s="38" t="s">
        <v>224</v>
      </c>
      <c r="D324" s="39" t="s">
        <v>1926</v>
      </c>
      <c r="E324" s="21" t="s">
        <v>1464</v>
      </c>
      <c r="F324" s="50"/>
      <c r="G324" s="1"/>
      <c r="H324" s="1" t="s">
        <v>225</v>
      </c>
      <c r="I324" s="1" t="s">
        <v>226</v>
      </c>
      <c r="J324" s="19" t="s">
        <v>227</v>
      </c>
    </row>
    <row r="325" spans="1:10" s="58" customFormat="1" ht="21.75" customHeight="1" x14ac:dyDescent="0.2">
      <c r="A325" s="38" t="s">
        <v>0</v>
      </c>
      <c r="B325" s="38" t="s">
        <v>929</v>
      </c>
      <c r="C325" s="38" t="s">
        <v>728</v>
      </c>
      <c r="D325" s="39" t="s">
        <v>1904</v>
      </c>
      <c r="E325" s="21" t="s">
        <v>1404</v>
      </c>
      <c r="F325" s="50"/>
      <c r="G325" s="1"/>
      <c r="H325" s="1" t="s">
        <v>729</v>
      </c>
      <c r="I325" s="1" t="s">
        <v>730</v>
      </c>
      <c r="J325" s="19"/>
    </row>
    <row r="326" spans="1:10" s="58" customFormat="1" ht="21.75" customHeight="1" x14ac:dyDescent="0.2">
      <c r="A326" s="38" t="s">
        <v>0</v>
      </c>
      <c r="B326" s="38" t="s">
        <v>929</v>
      </c>
      <c r="C326" s="38" t="s">
        <v>1927</v>
      </c>
      <c r="D326" s="39" t="s">
        <v>1904</v>
      </c>
      <c r="E326" s="21" t="s">
        <v>1404</v>
      </c>
      <c r="F326" s="50"/>
      <c r="G326" s="1"/>
      <c r="H326" s="1" t="s">
        <v>731</v>
      </c>
      <c r="I326" s="1" t="s">
        <v>732</v>
      </c>
      <c r="J326" s="1"/>
    </row>
    <row r="327" spans="1:10" s="58" customFormat="1" ht="21.75" customHeight="1" x14ac:dyDescent="0.2">
      <c r="A327" s="38" t="s">
        <v>0</v>
      </c>
      <c r="B327" s="38" t="s">
        <v>929</v>
      </c>
      <c r="C327" s="38" t="s">
        <v>1927</v>
      </c>
      <c r="D327" s="40" t="s">
        <v>1928</v>
      </c>
      <c r="E327" s="42" t="s">
        <v>1212</v>
      </c>
      <c r="F327" s="50"/>
      <c r="G327" s="1"/>
      <c r="H327" s="1" t="s">
        <v>890</v>
      </c>
      <c r="I327" s="1" t="s">
        <v>891</v>
      </c>
      <c r="J327" s="1"/>
    </row>
    <row r="328" spans="1:10" s="58" customFormat="1" ht="21.75" customHeight="1" x14ac:dyDescent="0.2">
      <c r="A328" s="38" t="s">
        <v>0</v>
      </c>
      <c r="B328" s="38" t="s">
        <v>929</v>
      </c>
      <c r="C328" s="38" t="s">
        <v>1927</v>
      </c>
      <c r="D328" s="39" t="s">
        <v>1926</v>
      </c>
      <c r="E328" s="21" t="s">
        <v>1464</v>
      </c>
      <c r="F328" s="50"/>
      <c r="G328" s="1"/>
      <c r="H328" s="1" t="s">
        <v>733</v>
      </c>
      <c r="I328" s="1" t="s">
        <v>734</v>
      </c>
      <c r="J328" s="19" t="s">
        <v>227</v>
      </c>
    </row>
    <row r="329" spans="1:10" s="58" customFormat="1" ht="21.75" customHeight="1" x14ac:dyDescent="0.2">
      <c r="A329" s="38" t="s">
        <v>0</v>
      </c>
      <c r="B329" s="38" t="s">
        <v>929</v>
      </c>
      <c r="C329" s="38" t="s">
        <v>1927</v>
      </c>
      <c r="D329" s="39" t="s">
        <v>1929</v>
      </c>
      <c r="E329" s="21" t="s">
        <v>1408</v>
      </c>
      <c r="F329" s="50"/>
      <c r="G329" s="1"/>
      <c r="H329" s="1" t="s">
        <v>735</v>
      </c>
      <c r="I329" s="1" t="s">
        <v>736</v>
      </c>
      <c r="J329" s="19"/>
    </row>
    <row r="330" spans="1:10" s="58" customFormat="1" ht="21.75" customHeight="1" x14ac:dyDescent="0.2">
      <c r="A330" s="38" t="s">
        <v>0</v>
      </c>
      <c r="B330" s="38" t="s">
        <v>929</v>
      </c>
      <c r="C330" s="38" t="s">
        <v>929</v>
      </c>
      <c r="D330" s="40" t="s">
        <v>1904</v>
      </c>
      <c r="E330" s="66" t="s">
        <v>1404</v>
      </c>
      <c r="F330" s="50"/>
      <c r="G330" s="1"/>
      <c r="H330" s="1" t="s">
        <v>696</v>
      </c>
      <c r="I330" s="1" t="s">
        <v>697</v>
      </c>
      <c r="J330" s="19"/>
    </row>
    <row r="331" spans="1:10" s="58" customFormat="1" ht="21.75" customHeight="1" x14ac:dyDescent="0.2">
      <c r="A331" s="38" t="s">
        <v>0</v>
      </c>
      <c r="B331" s="38" t="s">
        <v>929</v>
      </c>
      <c r="C331" s="38" t="s">
        <v>929</v>
      </c>
      <c r="D331" s="39" t="s">
        <v>1905</v>
      </c>
      <c r="E331" s="21" t="s">
        <v>1458</v>
      </c>
      <c r="F331" s="50"/>
      <c r="G331" s="20"/>
      <c r="H331" s="1" t="s">
        <v>700</v>
      </c>
      <c r="I331" s="1" t="s">
        <v>701</v>
      </c>
      <c r="J331" s="1"/>
    </row>
    <row r="332" spans="1:10" s="58" customFormat="1" ht="21.75" customHeight="1" x14ac:dyDescent="0.2">
      <c r="A332" s="38" t="s">
        <v>0</v>
      </c>
      <c r="B332" s="38" t="s">
        <v>929</v>
      </c>
      <c r="C332" s="38" t="s">
        <v>929</v>
      </c>
      <c r="D332" s="39" t="s">
        <v>1906</v>
      </c>
      <c r="E332" s="21" t="s">
        <v>1459</v>
      </c>
      <c r="F332" s="50"/>
      <c r="G332" s="1"/>
      <c r="H332" s="1" t="s">
        <v>698</v>
      </c>
      <c r="I332" s="1" t="s">
        <v>699</v>
      </c>
      <c r="J332" s="19"/>
    </row>
    <row r="333" spans="1:10" s="58" customFormat="1" ht="21.75" customHeight="1" x14ac:dyDescent="0.2">
      <c r="A333" s="38" t="s">
        <v>0</v>
      </c>
      <c r="B333" s="38" t="s">
        <v>929</v>
      </c>
      <c r="C333" s="38" t="s">
        <v>929</v>
      </c>
      <c r="D333" s="39" t="s">
        <v>1902</v>
      </c>
      <c r="E333" s="38" t="s">
        <v>1903</v>
      </c>
      <c r="F333" s="50"/>
      <c r="G333" s="1"/>
      <c r="H333" s="1" t="s">
        <v>690</v>
      </c>
      <c r="I333" s="1" t="s">
        <v>691</v>
      </c>
      <c r="J333" s="19" t="s">
        <v>692</v>
      </c>
    </row>
    <row r="334" spans="1:10" s="58" customFormat="1" ht="21.75" customHeight="1" x14ac:dyDescent="0.2">
      <c r="A334" s="38" t="s">
        <v>0</v>
      </c>
      <c r="B334" s="38" t="s">
        <v>929</v>
      </c>
      <c r="C334" s="38" t="s">
        <v>929</v>
      </c>
      <c r="D334" s="39" t="s">
        <v>1907</v>
      </c>
      <c r="E334" s="21" t="s">
        <v>1460</v>
      </c>
      <c r="F334" s="50"/>
      <c r="G334" s="1"/>
      <c r="H334" s="1" t="s">
        <v>702</v>
      </c>
      <c r="I334" s="1" t="s">
        <v>703</v>
      </c>
      <c r="J334" s="19"/>
    </row>
    <row r="335" spans="1:10" s="58" customFormat="1" ht="21.75" customHeight="1" x14ac:dyDescent="0.2">
      <c r="A335" s="38" t="s">
        <v>0</v>
      </c>
      <c r="B335" s="38" t="s">
        <v>929</v>
      </c>
      <c r="C335" s="38" t="s">
        <v>929</v>
      </c>
      <c r="D335" s="40" t="s">
        <v>1908</v>
      </c>
      <c r="E335" s="42" t="s">
        <v>1909</v>
      </c>
      <c r="F335" s="50"/>
      <c r="G335" s="1"/>
      <c r="H335" s="1" t="s">
        <v>933</v>
      </c>
      <c r="I335" s="1" t="s">
        <v>934</v>
      </c>
      <c r="J335" s="19"/>
    </row>
    <row r="336" spans="1:10" s="58" customFormat="1" ht="21.75" customHeight="1" x14ac:dyDescent="0.2">
      <c r="A336" s="38" t="s">
        <v>0</v>
      </c>
      <c r="B336" s="38" t="s">
        <v>929</v>
      </c>
      <c r="C336" s="38" t="s">
        <v>929</v>
      </c>
      <c r="D336" s="39" t="s">
        <v>1910</v>
      </c>
      <c r="E336" s="21" t="s">
        <v>1461</v>
      </c>
      <c r="F336" s="50"/>
      <c r="G336" s="20"/>
      <c r="H336" s="1" t="s">
        <v>216</v>
      </c>
      <c r="I336" s="1" t="s">
        <v>704</v>
      </c>
      <c r="J336" s="1"/>
    </row>
    <row r="337" spans="1:10" s="58" customFormat="1" ht="21.75" customHeight="1" x14ac:dyDescent="0.2">
      <c r="A337" s="38" t="s">
        <v>0</v>
      </c>
      <c r="B337" s="38" t="s">
        <v>929</v>
      </c>
      <c r="C337" s="38" t="s">
        <v>929</v>
      </c>
      <c r="D337" s="39" t="s">
        <v>2137</v>
      </c>
      <c r="E337" s="21" t="s">
        <v>2121</v>
      </c>
      <c r="F337" s="50"/>
      <c r="G337" s="1"/>
      <c r="H337" s="1" t="s">
        <v>1911</v>
      </c>
      <c r="I337" s="1" t="s">
        <v>693</v>
      </c>
      <c r="J337" s="1"/>
    </row>
    <row r="338" spans="1:10" s="58" customFormat="1" ht="21.75" customHeight="1" x14ac:dyDescent="0.2">
      <c r="A338" s="38" t="s">
        <v>0</v>
      </c>
      <c r="B338" s="38" t="s">
        <v>929</v>
      </c>
      <c r="C338" s="38" t="s">
        <v>929</v>
      </c>
      <c r="D338" s="40" t="s">
        <v>1915</v>
      </c>
      <c r="E338" s="66" t="s">
        <v>1405</v>
      </c>
      <c r="F338" s="50"/>
      <c r="G338" s="1"/>
      <c r="H338" s="1" t="s">
        <v>705</v>
      </c>
      <c r="I338" s="1" t="s">
        <v>706</v>
      </c>
      <c r="J338" s="1"/>
    </row>
    <row r="339" spans="1:10" s="58" customFormat="1" ht="21.75" customHeight="1" x14ac:dyDescent="0.2">
      <c r="A339" s="38" t="s">
        <v>0</v>
      </c>
      <c r="B339" s="38" t="s">
        <v>929</v>
      </c>
      <c r="C339" s="38" t="s">
        <v>929</v>
      </c>
      <c r="D339" s="40" t="s">
        <v>1916</v>
      </c>
      <c r="E339" s="66" t="s">
        <v>1406</v>
      </c>
      <c r="F339" s="50"/>
      <c r="G339" s="1"/>
      <c r="H339" s="1" t="s">
        <v>707</v>
      </c>
      <c r="I339" s="1" t="s">
        <v>708</v>
      </c>
      <c r="J339" s="1"/>
    </row>
    <row r="340" spans="1:10" s="58" customFormat="1" ht="21.75" customHeight="1" x14ac:dyDescent="0.2">
      <c r="A340" s="38" t="s">
        <v>0</v>
      </c>
      <c r="B340" s="38" t="s">
        <v>929</v>
      </c>
      <c r="C340" s="38" t="s">
        <v>929</v>
      </c>
      <c r="D340" s="39" t="s">
        <v>1917</v>
      </c>
      <c r="E340" s="21" t="s">
        <v>709</v>
      </c>
      <c r="F340" s="50"/>
      <c r="G340" s="1"/>
      <c r="H340" s="1" t="s">
        <v>710</v>
      </c>
      <c r="I340" s="1" t="s">
        <v>711</v>
      </c>
      <c r="J340" s="1"/>
    </row>
    <row r="341" spans="1:10" s="58" customFormat="1" ht="21.75" customHeight="1" x14ac:dyDescent="0.2">
      <c r="A341" s="38" t="s">
        <v>0</v>
      </c>
      <c r="B341" s="38" t="s">
        <v>929</v>
      </c>
      <c r="C341" s="38" t="s">
        <v>929</v>
      </c>
      <c r="D341" s="39" t="s">
        <v>1918</v>
      </c>
      <c r="E341" s="21" t="s">
        <v>712</v>
      </c>
      <c r="F341" s="50"/>
      <c r="G341" s="1"/>
      <c r="H341" s="1" t="s">
        <v>713</v>
      </c>
      <c r="I341" s="1" t="s">
        <v>714</v>
      </c>
      <c r="J341" s="1"/>
    </row>
    <row r="342" spans="1:10" s="58" customFormat="1" ht="21.75" customHeight="1" x14ac:dyDescent="0.2">
      <c r="A342" s="38" t="s">
        <v>0</v>
      </c>
      <c r="B342" s="38" t="s">
        <v>929</v>
      </c>
      <c r="C342" s="38" t="s">
        <v>929</v>
      </c>
      <c r="D342" s="39" t="s">
        <v>1919</v>
      </c>
      <c r="E342" s="38" t="s">
        <v>1209</v>
      </c>
      <c r="F342" s="50"/>
      <c r="G342" s="14"/>
      <c r="H342" s="1" t="s">
        <v>715</v>
      </c>
      <c r="I342" s="14" t="s">
        <v>716</v>
      </c>
      <c r="J342" s="1"/>
    </row>
    <row r="343" spans="1:10" s="58" customFormat="1" ht="21.75" customHeight="1" x14ac:dyDescent="0.2">
      <c r="A343" s="38" t="s">
        <v>0</v>
      </c>
      <c r="B343" s="38" t="s">
        <v>929</v>
      </c>
      <c r="C343" s="38" t="s">
        <v>929</v>
      </c>
      <c r="D343" s="39" t="s">
        <v>1920</v>
      </c>
      <c r="E343" s="21" t="s">
        <v>1462</v>
      </c>
      <c r="F343" s="50"/>
      <c r="G343" s="1"/>
      <c r="H343" s="1" t="s">
        <v>717</v>
      </c>
      <c r="I343" s="1" t="s">
        <v>718</v>
      </c>
      <c r="J343" s="1"/>
    </row>
    <row r="344" spans="1:10" s="58" customFormat="1" ht="21.75" customHeight="1" x14ac:dyDescent="0.2">
      <c r="A344" s="38" t="s">
        <v>0</v>
      </c>
      <c r="B344" s="38" t="s">
        <v>929</v>
      </c>
      <c r="C344" s="38" t="s">
        <v>929</v>
      </c>
      <c r="D344" s="39" t="s">
        <v>1921</v>
      </c>
      <c r="E344" s="21" t="s">
        <v>1407</v>
      </c>
      <c r="F344" s="50"/>
      <c r="G344" s="1"/>
      <c r="H344" s="1" t="s">
        <v>719</v>
      </c>
      <c r="I344" s="1" t="s">
        <v>720</v>
      </c>
      <c r="J344" s="19" t="s">
        <v>721</v>
      </c>
    </row>
    <row r="345" spans="1:10" s="58" customFormat="1" ht="21.75" customHeight="1" x14ac:dyDescent="0.2">
      <c r="A345" s="38" t="s">
        <v>0</v>
      </c>
      <c r="B345" s="38" t="s">
        <v>929</v>
      </c>
      <c r="C345" s="38" t="s">
        <v>929</v>
      </c>
      <c r="D345" s="40" t="s">
        <v>1912</v>
      </c>
      <c r="E345" s="42" t="s">
        <v>1913</v>
      </c>
      <c r="F345" s="50"/>
      <c r="G345" s="1"/>
      <c r="H345" s="1" t="s">
        <v>694</v>
      </c>
      <c r="I345" s="1" t="s">
        <v>695</v>
      </c>
      <c r="J345" s="19" t="s">
        <v>1914</v>
      </c>
    </row>
    <row r="346" spans="1:10" s="58" customFormat="1" ht="21.75" customHeight="1" x14ac:dyDescent="0.2">
      <c r="A346" s="38" t="s">
        <v>0</v>
      </c>
      <c r="B346" s="38" t="s">
        <v>929</v>
      </c>
      <c r="C346" s="38" t="s">
        <v>929</v>
      </c>
      <c r="D346" s="39" t="s">
        <v>1922</v>
      </c>
      <c r="E346" s="38" t="s">
        <v>1210</v>
      </c>
      <c r="F346" s="50"/>
      <c r="G346" s="1"/>
      <c r="H346" s="1" t="s">
        <v>989</v>
      </c>
      <c r="I346" s="1" t="s">
        <v>990</v>
      </c>
      <c r="J346" s="19"/>
    </row>
    <row r="347" spans="1:10" s="58" customFormat="1" ht="21.75" customHeight="1" x14ac:dyDescent="0.2">
      <c r="A347" s="38" t="s">
        <v>0</v>
      </c>
      <c r="B347" s="38" t="s">
        <v>929</v>
      </c>
      <c r="C347" s="38" t="s">
        <v>929</v>
      </c>
      <c r="D347" s="39" t="s">
        <v>1923</v>
      </c>
      <c r="E347" s="38" t="s">
        <v>1211</v>
      </c>
      <c r="F347" s="50"/>
      <c r="G347" s="1"/>
      <c r="H347" s="1" t="s">
        <v>722</v>
      </c>
      <c r="I347" s="1" t="s">
        <v>723</v>
      </c>
      <c r="J347" s="19"/>
    </row>
    <row r="348" spans="1:10" s="58" customFormat="1" ht="21.75" customHeight="1" x14ac:dyDescent="0.2">
      <c r="A348" s="38" t="s">
        <v>0</v>
      </c>
      <c r="B348" s="38" t="s">
        <v>929</v>
      </c>
      <c r="C348" s="38" t="s">
        <v>737</v>
      </c>
      <c r="D348" s="39" t="s">
        <v>1932</v>
      </c>
      <c r="E348" s="21" t="s">
        <v>1296</v>
      </c>
      <c r="F348" s="50"/>
      <c r="G348" s="1"/>
      <c r="H348" s="1" t="s">
        <v>738</v>
      </c>
      <c r="I348" s="1" t="s">
        <v>739</v>
      </c>
      <c r="J348" s="19"/>
    </row>
    <row r="349" spans="1:10" s="58" customFormat="1" ht="21.75" customHeight="1" x14ac:dyDescent="0.2">
      <c r="A349" s="38" t="s">
        <v>0</v>
      </c>
      <c r="B349" s="38" t="s">
        <v>929</v>
      </c>
      <c r="C349" s="38" t="s">
        <v>1930</v>
      </c>
      <c r="D349" s="39" t="s">
        <v>1931</v>
      </c>
      <c r="E349" s="21" t="s">
        <v>1489</v>
      </c>
      <c r="F349" s="50"/>
      <c r="G349" s="1"/>
      <c r="H349" s="1" t="s">
        <v>237</v>
      </c>
      <c r="I349" s="1" t="s">
        <v>238</v>
      </c>
      <c r="J349" s="19"/>
    </row>
    <row r="350" spans="1:10" s="58" customFormat="1" ht="21.75" customHeight="1" x14ac:dyDescent="0.2">
      <c r="A350" s="38" t="s">
        <v>0</v>
      </c>
      <c r="B350" s="38" t="s">
        <v>929</v>
      </c>
      <c r="C350" s="38" t="s">
        <v>1933</v>
      </c>
      <c r="D350" s="39" t="s">
        <v>1904</v>
      </c>
      <c r="E350" s="21" t="s">
        <v>1404</v>
      </c>
      <c r="F350" s="50"/>
      <c r="G350" s="1"/>
      <c r="H350" s="1" t="s">
        <v>1934</v>
      </c>
      <c r="I350" s="1" t="s">
        <v>740</v>
      </c>
      <c r="J350" s="1"/>
    </row>
    <row r="351" spans="1:10" s="58" customFormat="1" ht="21.75" customHeight="1" x14ac:dyDescent="0.2">
      <c r="A351" s="38" t="s">
        <v>0</v>
      </c>
      <c r="B351" s="38" t="s">
        <v>929</v>
      </c>
      <c r="C351" s="38" t="s">
        <v>1933</v>
      </c>
      <c r="D351" s="39" t="s">
        <v>1935</v>
      </c>
      <c r="E351" s="21" t="s">
        <v>1490</v>
      </c>
      <c r="F351" s="50"/>
      <c r="G351" s="1"/>
      <c r="H351" s="1" t="s">
        <v>1936</v>
      </c>
      <c r="I351" s="1" t="s">
        <v>741</v>
      </c>
      <c r="J351" s="1"/>
    </row>
    <row r="352" spans="1:10" s="58" customFormat="1" ht="21.75" customHeight="1" x14ac:dyDescent="0.2">
      <c r="A352" s="38" t="s">
        <v>0</v>
      </c>
      <c r="B352" s="38" t="s">
        <v>929</v>
      </c>
      <c r="C352" s="38" t="s">
        <v>1933</v>
      </c>
      <c r="D352" s="40" t="s">
        <v>1937</v>
      </c>
      <c r="E352" s="43" t="s">
        <v>1213</v>
      </c>
      <c r="F352" s="50"/>
      <c r="G352" s="1"/>
      <c r="H352" s="1" t="s">
        <v>1938</v>
      </c>
      <c r="I352" s="1" t="s">
        <v>742</v>
      </c>
      <c r="J352" s="19"/>
    </row>
    <row r="353" spans="1:10" s="58" customFormat="1" ht="21.75" customHeight="1" x14ac:dyDescent="0.2">
      <c r="A353" s="38" t="s">
        <v>0</v>
      </c>
      <c r="B353" s="38" t="s">
        <v>929</v>
      </c>
      <c r="C353" s="38" t="s">
        <v>239</v>
      </c>
      <c r="D353" s="39" t="s">
        <v>1904</v>
      </c>
      <c r="E353" s="21" t="s">
        <v>1404</v>
      </c>
      <c r="F353" s="50"/>
      <c r="G353" s="1"/>
      <c r="H353" s="1" t="s">
        <v>743</v>
      </c>
      <c r="I353" s="1" t="s">
        <v>744</v>
      </c>
      <c r="J353" s="1"/>
    </row>
    <row r="354" spans="1:10" s="58" customFormat="1" ht="21.75" customHeight="1" x14ac:dyDescent="0.2">
      <c r="A354" s="38" t="s">
        <v>0</v>
      </c>
      <c r="B354" s="38" t="s">
        <v>929</v>
      </c>
      <c r="C354" s="38" t="s">
        <v>239</v>
      </c>
      <c r="D354" s="39" t="s">
        <v>1926</v>
      </c>
      <c r="E354" s="21" t="s">
        <v>1464</v>
      </c>
      <c r="F354" s="50"/>
      <c r="G354" s="1"/>
      <c r="H354" s="1" t="s">
        <v>240</v>
      </c>
      <c r="I354" s="1" t="s">
        <v>241</v>
      </c>
      <c r="J354" s="19" t="s">
        <v>227</v>
      </c>
    </row>
    <row r="355" spans="1:10" s="58" customFormat="1" ht="21.75" customHeight="1" x14ac:dyDescent="0.2">
      <c r="A355" s="38" t="s">
        <v>0</v>
      </c>
      <c r="B355" s="38" t="s">
        <v>929</v>
      </c>
      <c r="C355" s="38" t="s">
        <v>745</v>
      </c>
      <c r="D355" s="39" t="s">
        <v>1939</v>
      </c>
      <c r="E355" s="21" t="s">
        <v>1297</v>
      </c>
      <c r="F355" s="50"/>
      <c r="G355" s="1"/>
      <c r="H355" s="1" t="s">
        <v>746</v>
      </c>
      <c r="I355" s="1" t="s">
        <v>747</v>
      </c>
      <c r="J355" s="19"/>
    </row>
    <row r="356" spans="1:10" s="58" customFormat="1" ht="21.75" customHeight="1" x14ac:dyDescent="0.2">
      <c r="A356" s="38" t="s">
        <v>0</v>
      </c>
      <c r="B356" s="38" t="s">
        <v>929</v>
      </c>
      <c r="C356" s="38" t="s">
        <v>748</v>
      </c>
      <c r="D356" s="39" t="s">
        <v>1940</v>
      </c>
      <c r="E356" s="21" t="s">
        <v>1409</v>
      </c>
      <c r="F356" s="50"/>
      <c r="G356" s="1"/>
      <c r="H356" s="1" t="s">
        <v>749</v>
      </c>
      <c r="I356" s="1" t="s">
        <v>750</v>
      </c>
      <c r="J356" s="19"/>
    </row>
  </sheetData>
  <autoFilter ref="A5:J356"/>
  <sortState ref="A61:J352">
    <sortCondition ref="B61:B352"/>
    <sortCondition ref="C61:C352"/>
    <sortCondition ref="E61:E352"/>
  </sortState>
  <mergeCells count="1">
    <mergeCell ref="A3:J3"/>
  </mergeCells>
  <hyperlinks>
    <hyperlink ref="J45" r:id="rId1"/>
    <hyperlink ref="J20" r:id="rId2"/>
    <hyperlink ref="J315" r:id="rId3"/>
    <hyperlink ref="J297" r:id="rId4"/>
    <hyperlink ref="J307" r:id="rId5"/>
    <hyperlink ref="J287" r:id="rId6"/>
    <hyperlink ref="J74" r:id="rId7"/>
    <hyperlink ref="J344" r:id="rId8"/>
    <hyperlink ref="J27" r:id="rId9"/>
    <hyperlink ref="J6" r:id="rId10"/>
    <hyperlink ref="J163" r:id="rId11"/>
    <hyperlink ref="J144" r:id="rId12"/>
    <hyperlink ref="J158" r:id="rId13"/>
    <hyperlink ref="J324" r:id="rId14"/>
    <hyperlink ref="J328" r:id="rId15"/>
    <hyperlink ref="J354" r:id="rId16"/>
    <hyperlink ref="J303" r:id="rId17"/>
    <hyperlink ref="J345" r:id="rId18" display="www.clinicadeojos.com.ve"/>
    <hyperlink ref="J235" r:id="rId19"/>
    <hyperlink ref="J218" r:id="rId20"/>
    <hyperlink ref="J333" r:id="rId21"/>
  </hyperlinks>
  <printOptions horizontalCentered="1"/>
  <pageMargins left="0.70866141732283472" right="0.5" top="0.55118110236220474" bottom="0.47244094488188981" header="0.31496062992125984" footer="0.31496062992125984"/>
  <pageSetup scale="75" orientation="landscape" r:id="rId22"/>
  <drawing r:id="rId23"/>
  <legacyDrawing r:id="rId24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J138"/>
  <sheetViews>
    <sheetView showGridLines="0" zoomScaleNormal="100" workbookViewId="0">
      <pane ySplit="5" topLeftCell="A92" activePane="bottomLeft" state="frozen"/>
      <selection activeCell="D1" sqref="A1:K137"/>
      <selection pane="bottomLeft" activeCell="B96" sqref="B96"/>
    </sheetView>
  </sheetViews>
  <sheetFormatPr baseColWidth="10" defaultRowHeight="30" customHeight="1" x14ac:dyDescent="0.25"/>
  <cols>
    <col min="1" max="1" width="6.7109375" customWidth="1"/>
    <col min="2" max="2" width="15.7109375" customWidth="1"/>
    <col min="3" max="3" width="19.85546875" customWidth="1"/>
    <col min="4" max="4" width="10.7109375" customWidth="1"/>
    <col min="5" max="5" width="35.5703125" customWidth="1"/>
    <col min="6" max="6" width="11.5703125" style="90" customWidth="1"/>
    <col min="7" max="7" width="14.140625" style="55" customWidth="1"/>
    <col min="8" max="8" width="33.42578125" customWidth="1"/>
    <col min="9" max="9" width="17.5703125" customWidth="1"/>
    <col min="10" max="10" width="17.140625" customWidth="1"/>
  </cols>
  <sheetData>
    <row r="1" spans="1:10" s="9" customFormat="1" ht="27" customHeight="1" x14ac:dyDescent="0.25">
      <c r="F1" s="90"/>
      <c r="G1" s="55"/>
      <c r="H1" s="62"/>
      <c r="I1" s="62"/>
    </row>
    <row r="2" spans="1:10" s="9" customFormat="1" ht="27" customHeight="1" x14ac:dyDescent="0.25">
      <c r="F2" s="90"/>
      <c r="G2" s="55"/>
    </row>
    <row r="3" spans="1:10" s="9" customFormat="1" ht="27" customHeight="1" x14ac:dyDescent="0.25">
      <c r="A3" s="98" t="s">
        <v>2185</v>
      </c>
      <c r="B3" s="98"/>
      <c r="C3" s="98"/>
      <c r="D3" s="98"/>
      <c r="E3" s="98"/>
      <c r="F3" s="98"/>
      <c r="G3" s="98"/>
      <c r="H3" s="98"/>
      <c r="I3" s="98"/>
      <c r="J3" s="98"/>
    </row>
    <row r="4" spans="1:10" s="9" customFormat="1" ht="27" customHeight="1" x14ac:dyDescent="0.25">
      <c r="F4" s="90"/>
      <c r="G4" s="55"/>
    </row>
    <row r="5" spans="1:10" s="2" customFormat="1" ht="36" customHeight="1" thickBot="1" x14ac:dyDescent="0.25">
      <c r="A5" s="30" t="s">
        <v>1145</v>
      </c>
      <c r="B5" s="33" t="s">
        <v>1512</v>
      </c>
      <c r="C5" s="33" t="s">
        <v>1146</v>
      </c>
      <c r="D5" s="33" t="s">
        <v>1095</v>
      </c>
      <c r="E5" s="33" t="s">
        <v>0</v>
      </c>
      <c r="F5" s="85" t="s">
        <v>1514</v>
      </c>
      <c r="G5" s="33" t="s">
        <v>1465</v>
      </c>
      <c r="H5" s="33" t="s">
        <v>1</v>
      </c>
      <c r="I5" s="33" t="s">
        <v>2</v>
      </c>
      <c r="J5" s="33" t="s">
        <v>3</v>
      </c>
    </row>
    <row r="6" spans="1:10" s="58" customFormat="1" ht="21.75" customHeight="1" thickTop="1" x14ac:dyDescent="0.2">
      <c r="A6" s="22" t="s">
        <v>1144</v>
      </c>
      <c r="B6" s="22" t="s">
        <v>4</v>
      </c>
      <c r="C6" s="22" t="s">
        <v>4</v>
      </c>
      <c r="D6" s="23" t="s">
        <v>2141</v>
      </c>
      <c r="E6" s="24" t="s">
        <v>1466</v>
      </c>
      <c r="F6" s="87"/>
      <c r="G6" s="25"/>
      <c r="H6" s="25" t="s">
        <v>2092</v>
      </c>
      <c r="I6" s="24" t="s">
        <v>1142</v>
      </c>
      <c r="J6" s="24" t="s">
        <v>1143</v>
      </c>
    </row>
    <row r="7" spans="1:10" s="58" customFormat="1" ht="21.75" customHeight="1" x14ac:dyDescent="0.2">
      <c r="A7" s="22" t="s">
        <v>1144</v>
      </c>
      <c r="B7" s="22" t="s">
        <v>4</v>
      </c>
      <c r="C7" s="22" t="s">
        <v>4</v>
      </c>
      <c r="D7" s="23" t="s">
        <v>1941</v>
      </c>
      <c r="E7" s="24" t="s">
        <v>1148</v>
      </c>
      <c r="F7" s="87"/>
      <c r="G7" s="25"/>
      <c r="H7" s="25" t="s">
        <v>94</v>
      </c>
      <c r="I7" s="24" t="s">
        <v>95</v>
      </c>
      <c r="J7" s="24"/>
    </row>
    <row r="8" spans="1:10" s="58" customFormat="1" ht="21.75" customHeight="1" x14ac:dyDescent="0.2">
      <c r="A8" s="22" t="s">
        <v>1144</v>
      </c>
      <c r="B8" s="22" t="s">
        <v>4</v>
      </c>
      <c r="C8" s="22" t="s">
        <v>4</v>
      </c>
      <c r="D8" s="23" t="s">
        <v>1950</v>
      </c>
      <c r="E8" s="24" t="s">
        <v>1217</v>
      </c>
      <c r="F8" s="87"/>
      <c r="G8" s="25"/>
      <c r="H8" s="25" t="s">
        <v>104</v>
      </c>
      <c r="I8" s="24" t="s">
        <v>105</v>
      </c>
      <c r="J8" s="24"/>
    </row>
    <row r="9" spans="1:10" s="58" customFormat="1" ht="21.75" customHeight="1" x14ac:dyDescent="0.2">
      <c r="A9" s="22" t="s">
        <v>1144</v>
      </c>
      <c r="B9" s="22" t="s">
        <v>4</v>
      </c>
      <c r="C9" s="22" t="s">
        <v>4</v>
      </c>
      <c r="D9" s="23" t="s">
        <v>2115</v>
      </c>
      <c r="E9" s="24" t="s">
        <v>2113</v>
      </c>
      <c r="F9" s="87">
        <v>41871</v>
      </c>
      <c r="G9" s="25"/>
      <c r="H9" s="25" t="s">
        <v>2114</v>
      </c>
      <c r="I9" s="24" t="s">
        <v>779</v>
      </c>
      <c r="J9" s="24"/>
    </row>
    <row r="10" spans="1:10" s="58" customFormat="1" ht="21.75" customHeight="1" x14ac:dyDescent="0.2">
      <c r="A10" s="22" t="s">
        <v>1144</v>
      </c>
      <c r="B10" s="22" t="s">
        <v>4</v>
      </c>
      <c r="C10" s="22" t="s">
        <v>4</v>
      </c>
      <c r="D10" s="23" t="s">
        <v>1942</v>
      </c>
      <c r="E10" s="24" t="s">
        <v>1149</v>
      </c>
      <c r="F10" s="87"/>
      <c r="G10" s="25"/>
      <c r="H10" s="25" t="s">
        <v>957</v>
      </c>
      <c r="I10" s="24" t="s">
        <v>958</v>
      </c>
      <c r="J10" s="24"/>
    </row>
    <row r="11" spans="1:10" s="58" customFormat="1" ht="21.75" customHeight="1" x14ac:dyDescent="0.2">
      <c r="A11" s="22" t="s">
        <v>1144</v>
      </c>
      <c r="B11" s="22" t="s">
        <v>4</v>
      </c>
      <c r="C11" s="22" t="s">
        <v>4</v>
      </c>
      <c r="D11" s="23" t="s">
        <v>1943</v>
      </c>
      <c r="E11" s="24" t="s">
        <v>1140</v>
      </c>
      <c r="F11" s="87"/>
      <c r="G11" s="25"/>
      <c r="H11" s="25" t="s">
        <v>96</v>
      </c>
      <c r="I11" s="24" t="s">
        <v>97</v>
      </c>
      <c r="J11" s="24"/>
    </row>
    <row r="12" spans="1:10" s="58" customFormat="1" ht="21.75" customHeight="1" x14ac:dyDescent="0.2">
      <c r="A12" s="22" t="s">
        <v>1144</v>
      </c>
      <c r="B12" s="22" t="s">
        <v>4</v>
      </c>
      <c r="C12" s="22" t="s">
        <v>4</v>
      </c>
      <c r="D12" s="23" t="s">
        <v>1944</v>
      </c>
      <c r="E12" s="24" t="s">
        <v>1214</v>
      </c>
      <c r="F12" s="87"/>
      <c r="G12" s="25"/>
      <c r="H12" s="25" t="s">
        <v>1019</v>
      </c>
      <c r="I12" s="24" t="s">
        <v>1020</v>
      </c>
      <c r="J12" s="24"/>
    </row>
    <row r="13" spans="1:10" s="58" customFormat="1" ht="21.75" customHeight="1" x14ac:dyDescent="0.2">
      <c r="A13" s="22" t="s">
        <v>1144</v>
      </c>
      <c r="B13" s="22" t="s">
        <v>4</v>
      </c>
      <c r="C13" s="22" t="s">
        <v>4</v>
      </c>
      <c r="D13" s="23" t="s">
        <v>1945</v>
      </c>
      <c r="E13" s="24" t="s">
        <v>1215</v>
      </c>
      <c r="F13" s="87"/>
      <c r="G13" s="25"/>
      <c r="H13" s="25" t="s">
        <v>98</v>
      </c>
      <c r="I13" s="24" t="s">
        <v>99</v>
      </c>
      <c r="J13" s="24"/>
    </row>
    <row r="14" spans="1:10" s="58" customFormat="1" ht="21.75" customHeight="1" x14ac:dyDescent="0.2">
      <c r="A14" s="22" t="s">
        <v>1144</v>
      </c>
      <c r="B14" s="22" t="s">
        <v>4</v>
      </c>
      <c r="C14" s="22" t="s">
        <v>4</v>
      </c>
      <c r="D14" s="23" t="s">
        <v>1946</v>
      </c>
      <c r="E14" s="24" t="s">
        <v>1216</v>
      </c>
      <c r="F14" s="87"/>
      <c r="G14" s="25" t="s">
        <v>1496</v>
      </c>
      <c r="H14" s="25" t="s">
        <v>100</v>
      </c>
      <c r="I14" s="24" t="s">
        <v>101</v>
      </c>
      <c r="J14" s="24"/>
    </row>
    <row r="15" spans="1:10" s="58" customFormat="1" ht="21.75" customHeight="1" x14ac:dyDescent="0.2">
      <c r="A15" s="22" t="s">
        <v>1144</v>
      </c>
      <c r="B15" s="22" t="s">
        <v>4</v>
      </c>
      <c r="C15" s="22" t="s">
        <v>4</v>
      </c>
      <c r="D15" s="23" t="s">
        <v>1947</v>
      </c>
      <c r="E15" s="24" t="s">
        <v>1098</v>
      </c>
      <c r="F15" s="87"/>
      <c r="G15" s="25"/>
      <c r="H15" s="25" t="s">
        <v>1519</v>
      </c>
      <c r="I15" s="24" t="s">
        <v>102</v>
      </c>
      <c r="J15" s="24"/>
    </row>
    <row r="16" spans="1:10" s="58" customFormat="1" ht="21.75" customHeight="1" x14ac:dyDescent="0.2">
      <c r="A16" s="22" t="s">
        <v>1144</v>
      </c>
      <c r="B16" s="22" t="s">
        <v>4</v>
      </c>
      <c r="C16" s="22" t="s">
        <v>4</v>
      </c>
      <c r="D16" s="23" t="s">
        <v>1541</v>
      </c>
      <c r="E16" s="24" t="s">
        <v>1113</v>
      </c>
      <c r="F16" s="87"/>
      <c r="G16" s="25"/>
      <c r="H16" s="25" t="s">
        <v>931</v>
      </c>
      <c r="I16" s="24" t="s">
        <v>932</v>
      </c>
      <c r="J16" s="24"/>
    </row>
    <row r="17" spans="1:10" s="58" customFormat="1" ht="21.75" customHeight="1" x14ac:dyDescent="0.2">
      <c r="A17" s="22" t="s">
        <v>1144</v>
      </c>
      <c r="B17" s="22" t="s">
        <v>4</v>
      </c>
      <c r="C17" s="22" t="s">
        <v>4</v>
      </c>
      <c r="D17" s="23" t="s">
        <v>1949</v>
      </c>
      <c r="E17" s="24" t="s">
        <v>273</v>
      </c>
      <c r="F17" s="87"/>
      <c r="G17" s="25"/>
      <c r="H17" s="25" t="s">
        <v>103</v>
      </c>
      <c r="I17" s="24" t="s">
        <v>978</v>
      </c>
      <c r="J17" s="24"/>
    </row>
    <row r="18" spans="1:10" s="58" customFormat="1" ht="21.75" customHeight="1" x14ac:dyDescent="0.2">
      <c r="A18" s="22" t="s">
        <v>1144</v>
      </c>
      <c r="B18" s="22" t="s">
        <v>4</v>
      </c>
      <c r="C18" s="22" t="s">
        <v>4</v>
      </c>
      <c r="D18" s="23" t="s">
        <v>1951</v>
      </c>
      <c r="E18" s="24" t="s">
        <v>1218</v>
      </c>
      <c r="F18" s="87"/>
      <c r="G18" s="25"/>
      <c r="H18" s="25" t="s">
        <v>106</v>
      </c>
      <c r="I18" s="24" t="s">
        <v>107</v>
      </c>
      <c r="J18" s="24"/>
    </row>
    <row r="19" spans="1:10" s="58" customFormat="1" ht="21.75" customHeight="1" x14ac:dyDescent="0.2">
      <c r="A19" s="22" t="s">
        <v>1144</v>
      </c>
      <c r="B19" s="22" t="s">
        <v>4</v>
      </c>
      <c r="C19" s="22" t="s">
        <v>4</v>
      </c>
      <c r="D19" s="23" t="s">
        <v>1952</v>
      </c>
      <c r="E19" s="24" t="s">
        <v>1219</v>
      </c>
      <c r="F19" s="87"/>
      <c r="G19" s="25"/>
      <c r="H19" s="25" t="s">
        <v>1021</v>
      </c>
      <c r="I19" s="24" t="s">
        <v>1022</v>
      </c>
      <c r="J19" s="24"/>
    </row>
    <row r="20" spans="1:10" s="58" customFormat="1" ht="21.75" customHeight="1" x14ac:dyDescent="0.2">
      <c r="A20" s="22" t="s">
        <v>1144</v>
      </c>
      <c r="B20" s="22" t="s">
        <v>4</v>
      </c>
      <c r="C20" s="22" t="s">
        <v>4</v>
      </c>
      <c r="D20" s="23" t="s">
        <v>1953</v>
      </c>
      <c r="E20" s="24" t="s">
        <v>1220</v>
      </c>
      <c r="F20" s="87"/>
      <c r="G20" s="25"/>
      <c r="H20" s="25" t="s">
        <v>969</v>
      </c>
      <c r="I20" s="24" t="s">
        <v>970</v>
      </c>
      <c r="J20" s="24"/>
    </row>
    <row r="21" spans="1:10" s="58" customFormat="1" ht="21.75" customHeight="1" x14ac:dyDescent="0.2">
      <c r="A21" s="22" t="s">
        <v>1144</v>
      </c>
      <c r="B21" s="22" t="s">
        <v>4</v>
      </c>
      <c r="C21" s="22" t="s">
        <v>4</v>
      </c>
      <c r="D21" s="23" t="s">
        <v>1954</v>
      </c>
      <c r="E21" s="24" t="s">
        <v>1221</v>
      </c>
      <c r="F21" s="87"/>
      <c r="G21" s="25"/>
      <c r="H21" s="25" t="s">
        <v>974</v>
      </c>
      <c r="I21" s="24" t="s">
        <v>975</v>
      </c>
      <c r="J21" s="24"/>
    </row>
    <row r="22" spans="1:10" s="58" customFormat="1" ht="21.75" customHeight="1" x14ac:dyDescent="0.2">
      <c r="A22" s="22" t="s">
        <v>1144</v>
      </c>
      <c r="B22" s="22" t="s">
        <v>4</v>
      </c>
      <c r="C22" s="22" t="s">
        <v>4</v>
      </c>
      <c r="D22" s="23" t="s">
        <v>1954</v>
      </c>
      <c r="E22" s="24" t="s">
        <v>1221</v>
      </c>
      <c r="F22" s="87"/>
      <c r="G22" s="25"/>
      <c r="H22" s="25" t="s">
        <v>976</v>
      </c>
      <c r="I22" s="24" t="s">
        <v>977</v>
      </c>
      <c r="J22" s="24"/>
    </row>
    <row r="23" spans="1:10" s="58" customFormat="1" ht="21.75" customHeight="1" x14ac:dyDescent="0.2">
      <c r="A23" s="22" t="s">
        <v>1144</v>
      </c>
      <c r="B23" s="22" t="s">
        <v>4</v>
      </c>
      <c r="C23" s="22" t="s">
        <v>4</v>
      </c>
      <c r="D23" s="23" t="s">
        <v>1958</v>
      </c>
      <c r="E23" s="24" t="s">
        <v>1492</v>
      </c>
      <c r="F23" s="87"/>
      <c r="G23" s="25"/>
      <c r="H23" s="25" t="s">
        <v>1959</v>
      </c>
      <c r="I23" s="24" t="s">
        <v>111</v>
      </c>
      <c r="J23" s="24" t="s">
        <v>112</v>
      </c>
    </row>
    <row r="24" spans="1:10" s="58" customFormat="1" ht="21.75" customHeight="1" x14ac:dyDescent="0.2">
      <c r="A24" s="22" t="s">
        <v>1144</v>
      </c>
      <c r="B24" s="22" t="s">
        <v>4</v>
      </c>
      <c r="C24" s="22" t="s">
        <v>4</v>
      </c>
      <c r="D24" s="23" t="s">
        <v>1955</v>
      </c>
      <c r="E24" s="24" t="s">
        <v>1222</v>
      </c>
      <c r="F24" s="87"/>
      <c r="G24" s="25" t="s">
        <v>1497</v>
      </c>
      <c r="H24" s="25" t="s">
        <v>964</v>
      </c>
      <c r="I24" s="24" t="s">
        <v>971</v>
      </c>
      <c r="J24" s="24"/>
    </row>
    <row r="25" spans="1:10" s="58" customFormat="1" ht="21.75" customHeight="1" x14ac:dyDescent="0.2">
      <c r="A25" s="22" t="s">
        <v>1144</v>
      </c>
      <c r="B25" s="22" t="s">
        <v>4</v>
      </c>
      <c r="C25" s="22" t="s">
        <v>4</v>
      </c>
      <c r="D25" s="23" t="s">
        <v>1956</v>
      </c>
      <c r="E25" s="24" t="s">
        <v>1223</v>
      </c>
      <c r="F25" s="87"/>
      <c r="G25" s="25"/>
      <c r="H25" s="25" t="s">
        <v>108</v>
      </c>
      <c r="I25" s="24" t="s">
        <v>109</v>
      </c>
      <c r="J25" s="24" t="s">
        <v>110</v>
      </c>
    </row>
    <row r="26" spans="1:10" s="58" customFormat="1" ht="21.75" customHeight="1" x14ac:dyDescent="0.2">
      <c r="A26" s="22" t="s">
        <v>1144</v>
      </c>
      <c r="B26" s="22" t="s">
        <v>4</v>
      </c>
      <c r="C26" s="22" t="s">
        <v>4</v>
      </c>
      <c r="D26" s="23" t="s">
        <v>1957</v>
      </c>
      <c r="E26" s="24" t="s">
        <v>1225</v>
      </c>
      <c r="F26" s="87"/>
      <c r="G26" s="25"/>
      <c r="H26" s="25" t="s">
        <v>907</v>
      </c>
      <c r="I26" s="24" t="s">
        <v>908</v>
      </c>
      <c r="J26" s="24"/>
    </row>
    <row r="27" spans="1:10" s="58" customFormat="1" ht="21.75" customHeight="1" x14ac:dyDescent="0.2">
      <c r="A27" s="22" t="s">
        <v>1144</v>
      </c>
      <c r="B27" s="22" t="s">
        <v>4</v>
      </c>
      <c r="C27" s="22" t="s">
        <v>4</v>
      </c>
      <c r="D27" s="23" t="s">
        <v>1960</v>
      </c>
      <c r="E27" s="24" t="s">
        <v>1227</v>
      </c>
      <c r="F27" s="87"/>
      <c r="G27" s="25"/>
      <c r="H27" s="25" t="s">
        <v>896</v>
      </c>
      <c r="I27" s="24" t="s">
        <v>897</v>
      </c>
      <c r="J27" s="24"/>
    </row>
    <row r="28" spans="1:10" s="58" customFormat="1" ht="21.75" customHeight="1" x14ac:dyDescent="0.2">
      <c r="A28" s="22" t="s">
        <v>1144</v>
      </c>
      <c r="B28" s="22" t="s">
        <v>4</v>
      </c>
      <c r="C28" s="22" t="s">
        <v>4</v>
      </c>
      <c r="D28" s="23" t="s">
        <v>1962</v>
      </c>
      <c r="E28" s="24" t="s">
        <v>769</v>
      </c>
      <c r="F28" s="87"/>
      <c r="G28" s="25"/>
      <c r="H28" s="25" t="s">
        <v>770</v>
      </c>
      <c r="I28" s="24" t="s">
        <v>771</v>
      </c>
      <c r="J28" s="24"/>
    </row>
    <row r="29" spans="1:10" s="58" customFormat="1" ht="21.75" customHeight="1" x14ac:dyDescent="0.2">
      <c r="A29" s="22" t="s">
        <v>1144</v>
      </c>
      <c r="B29" s="22" t="s">
        <v>4</v>
      </c>
      <c r="C29" s="22" t="s">
        <v>4</v>
      </c>
      <c r="D29" s="23" t="s">
        <v>1961</v>
      </c>
      <c r="E29" s="24" t="s">
        <v>1131</v>
      </c>
      <c r="F29" s="87"/>
      <c r="G29" s="25"/>
      <c r="H29" s="25" t="s">
        <v>1571</v>
      </c>
      <c r="I29" s="24" t="s">
        <v>1069</v>
      </c>
      <c r="J29" s="24"/>
    </row>
    <row r="30" spans="1:10" s="58" customFormat="1" ht="21.75" customHeight="1" x14ac:dyDescent="0.2">
      <c r="A30" s="22" t="s">
        <v>1144</v>
      </c>
      <c r="B30" s="22" t="s">
        <v>4</v>
      </c>
      <c r="C30" s="22" t="s">
        <v>4</v>
      </c>
      <c r="D30" s="23" t="s">
        <v>1964</v>
      </c>
      <c r="E30" s="24" t="s">
        <v>909</v>
      </c>
      <c r="F30" s="87"/>
      <c r="G30" s="25"/>
      <c r="H30" s="25" t="s">
        <v>995</v>
      </c>
      <c r="I30" s="24" t="s">
        <v>996</v>
      </c>
      <c r="J30" s="24"/>
    </row>
    <row r="31" spans="1:10" s="58" customFormat="1" ht="21.75" customHeight="1" x14ac:dyDescent="0.2">
      <c r="A31" s="22" t="s">
        <v>1144</v>
      </c>
      <c r="B31" s="22" t="s">
        <v>4</v>
      </c>
      <c r="C31" s="22" t="s">
        <v>4</v>
      </c>
      <c r="D31" s="23" t="s">
        <v>1963</v>
      </c>
      <c r="E31" s="24" t="s">
        <v>1298</v>
      </c>
      <c r="F31" s="87"/>
      <c r="G31" s="25"/>
      <c r="H31" s="25" t="s">
        <v>1023</v>
      </c>
      <c r="I31" s="24" t="s">
        <v>1024</v>
      </c>
      <c r="J31" s="24"/>
    </row>
    <row r="32" spans="1:10" s="58" customFormat="1" ht="21.75" customHeight="1" x14ac:dyDescent="0.2">
      <c r="A32" s="22" t="s">
        <v>1144</v>
      </c>
      <c r="B32" s="22" t="s">
        <v>4</v>
      </c>
      <c r="C32" s="22" t="s">
        <v>4</v>
      </c>
      <c r="D32" s="23" t="s">
        <v>1948</v>
      </c>
      <c r="E32" s="24" t="s">
        <v>1111</v>
      </c>
      <c r="F32" s="87"/>
      <c r="G32" s="25"/>
      <c r="H32" s="25" t="s">
        <v>266</v>
      </c>
      <c r="I32" s="24" t="s">
        <v>983</v>
      </c>
      <c r="J32" s="24"/>
    </row>
    <row r="33" spans="1:10" s="58" customFormat="1" ht="21.75" customHeight="1" x14ac:dyDescent="0.2">
      <c r="A33" s="22" t="s">
        <v>1144</v>
      </c>
      <c r="B33" s="22" t="s">
        <v>4</v>
      </c>
      <c r="C33" s="22" t="s">
        <v>4</v>
      </c>
      <c r="D33" s="23" t="s">
        <v>1967</v>
      </c>
      <c r="E33" s="24" t="s">
        <v>1229</v>
      </c>
      <c r="F33" s="87"/>
      <c r="G33" s="25"/>
      <c r="H33" s="25" t="s">
        <v>979</v>
      </c>
      <c r="I33" s="24" t="s">
        <v>980</v>
      </c>
      <c r="J33" s="24"/>
    </row>
    <row r="34" spans="1:10" s="58" customFormat="1" ht="21.75" customHeight="1" x14ac:dyDescent="0.2">
      <c r="A34" s="22" t="s">
        <v>1144</v>
      </c>
      <c r="B34" s="22" t="s">
        <v>4</v>
      </c>
      <c r="C34" s="22" t="s">
        <v>4</v>
      </c>
      <c r="D34" s="23" t="s">
        <v>1965</v>
      </c>
      <c r="E34" s="24" t="s">
        <v>1228</v>
      </c>
      <c r="F34" s="87"/>
      <c r="G34" s="25"/>
      <c r="H34" s="25" t="s">
        <v>1966</v>
      </c>
      <c r="I34" s="24" t="s">
        <v>994</v>
      </c>
      <c r="J34" s="24"/>
    </row>
    <row r="35" spans="1:10" s="58" customFormat="1" ht="21.75" customHeight="1" x14ac:dyDescent="0.2">
      <c r="A35" s="22" t="s">
        <v>1144</v>
      </c>
      <c r="B35" s="22" t="s">
        <v>4</v>
      </c>
      <c r="C35" s="22" t="s">
        <v>4</v>
      </c>
      <c r="D35" s="23" t="s">
        <v>1559</v>
      </c>
      <c r="E35" s="24" t="s">
        <v>1224</v>
      </c>
      <c r="F35" s="87"/>
      <c r="G35" s="25"/>
      <c r="H35" s="25" t="s">
        <v>1041</v>
      </c>
      <c r="I35" s="24" t="s">
        <v>1042</v>
      </c>
      <c r="J35" s="24"/>
    </row>
    <row r="36" spans="1:10" s="58" customFormat="1" ht="21.75" customHeight="1" x14ac:dyDescent="0.2">
      <c r="A36" s="22" t="s">
        <v>1144</v>
      </c>
      <c r="B36" s="22" t="s">
        <v>4</v>
      </c>
      <c r="C36" s="22" t="s">
        <v>4</v>
      </c>
      <c r="D36" s="23" t="s">
        <v>1968</v>
      </c>
      <c r="E36" s="24" t="s">
        <v>1230</v>
      </c>
      <c r="F36" s="87"/>
      <c r="G36" s="25"/>
      <c r="H36" s="25" t="s">
        <v>113</v>
      </c>
      <c r="I36" s="24" t="s">
        <v>871</v>
      </c>
      <c r="J36" s="24"/>
    </row>
    <row r="37" spans="1:10" s="58" customFormat="1" ht="21.75" customHeight="1" x14ac:dyDescent="0.2">
      <c r="A37" s="22" t="s">
        <v>1144</v>
      </c>
      <c r="B37" s="22" t="s">
        <v>1322</v>
      </c>
      <c r="C37" s="22" t="s">
        <v>1322</v>
      </c>
      <c r="D37" s="23" t="s">
        <v>1969</v>
      </c>
      <c r="E37" s="24" t="s">
        <v>1582</v>
      </c>
      <c r="F37" s="87"/>
      <c r="G37" s="25"/>
      <c r="H37" s="25" t="s">
        <v>310</v>
      </c>
      <c r="I37" s="24" t="s">
        <v>311</v>
      </c>
      <c r="J37" s="24"/>
    </row>
    <row r="38" spans="1:10" s="58" customFormat="1" ht="21.75" customHeight="1" x14ac:dyDescent="0.2">
      <c r="A38" s="22" t="s">
        <v>1144</v>
      </c>
      <c r="B38" s="22" t="s">
        <v>1323</v>
      </c>
      <c r="C38" s="22" t="s">
        <v>118</v>
      </c>
      <c r="D38" s="23" t="s">
        <v>1971</v>
      </c>
      <c r="E38" s="24" t="s">
        <v>1232</v>
      </c>
      <c r="F38" s="87"/>
      <c r="G38" s="25"/>
      <c r="H38" s="25" t="s">
        <v>119</v>
      </c>
      <c r="I38" s="24" t="s">
        <v>120</v>
      </c>
      <c r="J38" s="24"/>
    </row>
    <row r="39" spans="1:10" s="58" customFormat="1" ht="21.75" customHeight="1" x14ac:dyDescent="0.2">
      <c r="A39" s="22" t="s">
        <v>1144</v>
      </c>
      <c r="B39" s="22" t="s">
        <v>1323</v>
      </c>
      <c r="C39" s="22" t="s">
        <v>1323</v>
      </c>
      <c r="D39" s="23" t="s">
        <v>1970</v>
      </c>
      <c r="E39" s="24" t="s">
        <v>1231</v>
      </c>
      <c r="F39" s="87"/>
      <c r="G39" s="25"/>
      <c r="H39" s="25" t="s">
        <v>1039</v>
      </c>
      <c r="I39" s="24" t="s">
        <v>1040</v>
      </c>
      <c r="J39" s="24"/>
    </row>
    <row r="40" spans="1:10" s="58" customFormat="1" ht="21.75" customHeight="1" x14ac:dyDescent="0.2">
      <c r="A40" s="22" t="s">
        <v>1144</v>
      </c>
      <c r="B40" s="22" t="s">
        <v>1323</v>
      </c>
      <c r="C40" s="22" t="s">
        <v>1323</v>
      </c>
      <c r="D40" s="23" t="s">
        <v>1971</v>
      </c>
      <c r="E40" s="24" t="s">
        <v>1232</v>
      </c>
      <c r="F40" s="87"/>
      <c r="G40" s="25"/>
      <c r="H40" s="25" t="s">
        <v>114</v>
      </c>
      <c r="I40" s="24" t="s">
        <v>115</v>
      </c>
      <c r="J40" s="24"/>
    </row>
    <row r="41" spans="1:10" s="58" customFormat="1" ht="21.75" customHeight="1" x14ac:dyDescent="0.2">
      <c r="A41" s="22" t="s">
        <v>1144</v>
      </c>
      <c r="B41" s="22" t="s">
        <v>1323</v>
      </c>
      <c r="C41" s="22" t="s">
        <v>1323</v>
      </c>
      <c r="D41" s="23" t="s">
        <v>1971</v>
      </c>
      <c r="E41" s="24" t="s">
        <v>1232</v>
      </c>
      <c r="F41" s="87"/>
      <c r="G41" s="25"/>
      <c r="H41" s="25" t="s">
        <v>116</v>
      </c>
      <c r="I41" s="24" t="s">
        <v>117</v>
      </c>
      <c r="J41" s="24"/>
    </row>
    <row r="42" spans="1:10" s="58" customFormat="1" ht="21.75" customHeight="1" x14ac:dyDescent="0.2">
      <c r="A42" s="22" t="s">
        <v>1144</v>
      </c>
      <c r="B42" s="22" t="s">
        <v>1323</v>
      </c>
      <c r="C42" s="22" t="s">
        <v>121</v>
      </c>
      <c r="D42" s="23" t="s">
        <v>1971</v>
      </c>
      <c r="E42" s="24" t="s">
        <v>1232</v>
      </c>
      <c r="F42" s="87"/>
      <c r="G42" s="25"/>
      <c r="H42" s="25" t="s">
        <v>122</v>
      </c>
      <c r="I42" s="24" t="s">
        <v>123</v>
      </c>
      <c r="J42" s="24"/>
    </row>
    <row r="43" spans="1:10" s="58" customFormat="1" ht="21.75" customHeight="1" x14ac:dyDescent="0.2">
      <c r="A43" s="22" t="s">
        <v>1144</v>
      </c>
      <c r="B43" s="22" t="s">
        <v>1323</v>
      </c>
      <c r="C43" s="22" t="s">
        <v>121</v>
      </c>
      <c r="D43" s="23" t="s">
        <v>2142</v>
      </c>
      <c r="E43" s="24" t="s">
        <v>894</v>
      </c>
      <c r="F43" s="87"/>
      <c r="G43" s="25"/>
      <c r="H43" s="25" t="s">
        <v>1972</v>
      </c>
      <c r="I43" s="24" t="s">
        <v>895</v>
      </c>
      <c r="J43" s="24"/>
    </row>
    <row r="44" spans="1:10" s="58" customFormat="1" ht="21.75" customHeight="1" x14ac:dyDescent="0.2">
      <c r="A44" s="22" t="s">
        <v>1144</v>
      </c>
      <c r="B44" s="22" t="s">
        <v>1324</v>
      </c>
      <c r="C44" s="22" t="s">
        <v>124</v>
      </c>
      <c r="D44" s="23" t="s">
        <v>1608</v>
      </c>
      <c r="E44" s="24" t="s">
        <v>1350</v>
      </c>
      <c r="F44" s="87"/>
      <c r="G44" s="25"/>
      <c r="H44" s="25" t="s">
        <v>812</v>
      </c>
      <c r="I44" s="24" t="s">
        <v>813</v>
      </c>
      <c r="J44" s="24"/>
    </row>
    <row r="45" spans="1:10" s="58" customFormat="1" ht="21.75" customHeight="1" x14ac:dyDescent="0.2">
      <c r="A45" s="22" t="s">
        <v>1144</v>
      </c>
      <c r="B45" s="93" t="s">
        <v>1324</v>
      </c>
      <c r="C45" s="93" t="s">
        <v>124</v>
      </c>
      <c r="D45" s="23" t="s">
        <v>1973</v>
      </c>
      <c r="E45" s="24" t="s">
        <v>1233</v>
      </c>
      <c r="F45" s="87"/>
      <c r="G45" s="25"/>
      <c r="H45" s="25" t="s">
        <v>125</v>
      </c>
      <c r="I45" s="24" t="s">
        <v>126</v>
      </c>
      <c r="J45" s="24"/>
    </row>
    <row r="46" spans="1:10" s="58" customFormat="1" ht="21.75" customHeight="1" x14ac:dyDescent="0.2">
      <c r="A46" s="91" t="s">
        <v>1144</v>
      </c>
      <c r="B46" s="94" t="s">
        <v>69</v>
      </c>
      <c r="C46" s="94" t="s">
        <v>134</v>
      </c>
      <c r="D46" s="92" t="s">
        <v>1979</v>
      </c>
      <c r="E46" s="24" t="s">
        <v>1236</v>
      </c>
      <c r="F46" s="87"/>
      <c r="G46" s="25"/>
      <c r="H46" s="25" t="s">
        <v>135</v>
      </c>
      <c r="I46" s="24" t="s">
        <v>136</v>
      </c>
      <c r="J46" s="24"/>
    </row>
    <row r="47" spans="1:10" s="58" customFormat="1" ht="21.75" customHeight="1" x14ac:dyDescent="0.2">
      <c r="A47" s="91" t="s">
        <v>1144</v>
      </c>
      <c r="B47" s="94" t="s">
        <v>69</v>
      </c>
      <c r="C47" s="94" t="s">
        <v>134</v>
      </c>
      <c r="D47" s="92" t="s">
        <v>1980</v>
      </c>
      <c r="E47" s="24" t="s">
        <v>137</v>
      </c>
      <c r="F47" s="87"/>
      <c r="G47" s="25"/>
      <c r="H47" s="70" t="s">
        <v>138</v>
      </c>
      <c r="I47" s="71" t="s">
        <v>139</v>
      </c>
      <c r="J47" s="71"/>
    </row>
    <row r="48" spans="1:10" s="58" customFormat="1" ht="21.75" customHeight="1" x14ac:dyDescent="0.2">
      <c r="A48" s="91" t="s">
        <v>1144</v>
      </c>
      <c r="B48" s="94" t="s">
        <v>69</v>
      </c>
      <c r="C48" s="94" t="s">
        <v>134</v>
      </c>
      <c r="D48" s="92" t="s">
        <v>1978</v>
      </c>
      <c r="E48" s="24" t="s">
        <v>1008</v>
      </c>
      <c r="F48" s="87"/>
      <c r="G48" s="25"/>
      <c r="H48" s="25" t="s">
        <v>1009</v>
      </c>
      <c r="I48" s="24" t="s">
        <v>1010</v>
      </c>
      <c r="J48" s="24"/>
    </row>
    <row r="49" spans="1:10" s="58" customFormat="1" ht="21.75" customHeight="1" x14ac:dyDescent="0.2">
      <c r="A49" s="91" t="s">
        <v>1144</v>
      </c>
      <c r="B49" s="94" t="s">
        <v>69</v>
      </c>
      <c r="C49" s="94" t="s">
        <v>69</v>
      </c>
      <c r="D49" s="92" t="s">
        <v>1975</v>
      </c>
      <c r="E49" s="24" t="s">
        <v>1234</v>
      </c>
      <c r="F49" s="87"/>
      <c r="G49" s="25"/>
      <c r="H49" s="25" t="s">
        <v>1614</v>
      </c>
      <c r="I49" s="24" t="s">
        <v>131</v>
      </c>
      <c r="J49" s="24"/>
    </row>
    <row r="50" spans="1:10" s="58" customFormat="1" ht="21.75" customHeight="1" x14ac:dyDescent="0.2">
      <c r="A50" s="91" t="s">
        <v>1144</v>
      </c>
      <c r="B50" s="94" t="s">
        <v>69</v>
      </c>
      <c r="C50" s="94" t="s">
        <v>69</v>
      </c>
      <c r="D50" s="92" t="s">
        <v>1974</v>
      </c>
      <c r="E50" s="24" t="s">
        <v>127</v>
      </c>
      <c r="F50" s="87"/>
      <c r="G50" s="25"/>
      <c r="H50" s="25" t="s">
        <v>128</v>
      </c>
      <c r="I50" s="24" t="s">
        <v>129</v>
      </c>
      <c r="J50" s="24" t="s">
        <v>130</v>
      </c>
    </row>
    <row r="51" spans="1:10" s="58" customFormat="1" ht="21.75" customHeight="1" x14ac:dyDescent="0.2">
      <c r="A51" s="91" t="s">
        <v>1144</v>
      </c>
      <c r="B51" s="94" t="s">
        <v>69</v>
      </c>
      <c r="C51" s="94" t="s">
        <v>69</v>
      </c>
      <c r="D51" s="92" t="s">
        <v>2143</v>
      </c>
      <c r="E51" s="24" t="s">
        <v>2088</v>
      </c>
      <c r="F51" s="87">
        <v>41831</v>
      </c>
      <c r="G51" s="25"/>
      <c r="H51" s="74" t="s">
        <v>2089</v>
      </c>
      <c r="I51" s="75" t="s">
        <v>2090</v>
      </c>
      <c r="J51" s="76"/>
    </row>
    <row r="52" spans="1:10" s="58" customFormat="1" ht="21.75" customHeight="1" x14ac:dyDescent="0.2">
      <c r="A52" s="91" t="s">
        <v>1144</v>
      </c>
      <c r="B52" s="94" t="s">
        <v>69</v>
      </c>
      <c r="C52" s="94" t="s">
        <v>69</v>
      </c>
      <c r="D52" s="92" t="s">
        <v>1976</v>
      </c>
      <c r="E52" s="24" t="s">
        <v>2085</v>
      </c>
      <c r="F52" s="87"/>
      <c r="G52" s="25"/>
      <c r="H52" s="25" t="s">
        <v>132</v>
      </c>
      <c r="I52" s="24" t="s">
        <v>133</v>
      </c>
      <c r="J52" s="24" t="s">
        <v>112</v>
      </c>
    </row>
    <row r="53" spans="1:10" s="58" customFormat="1" ht="21.75" customHeight="1" x14ac:dyDescent="0.2">
      <c r="A53" s="91" t="s">
        <v>1144</v>
      </c>
      <c r="B53" s="94" t="s">
        <v>69</v>
      </c>
      <c r="C53" s="94" t="s">
        <v>69</v>
      </c>
      <c r="D53" s="92" t="s">
        <v>1977</v>
      </c>
      <c r="E53" s="24" t="s">
        <v>1235</v>
      </c>
      <c r="F53" s="87"/>
      <c r="G53" s="25"/>
      <c r="H53" s="25" t="s">
        <v>1037</v>
      </c>
      <c r="I53" s="24" t="s">
        <v>1038</v>
      </c>
      <c r="J53" s="24"/>
    </row>
    <row r="54" spans="1:10" s="58" customFormat="1" ht="21.75" customHeight="1" x14ac:dyDescent="0.2">
      <c r="A54" s="22" t="s">
        <v>1144</v>
      </c>
      <c r="B54" s="22" t="s">
        <v>1065</v>
      </c>
      <c r="C54" s="22" t="s">
        <v>1065</v>
      </c>
      <c r="D54" s="23" t="s">
        <v>1973</v>
      </c>
      <c r="E54" s="24" t="s">
        <v>1233</v>
      </c>
      <c r="F54" s="87"/>
      <c r="G54" s="25"/>
      <c r="H54" s="25" t="s">
        <v>1981</v>
      </c>
      <c r="I54" s="24" t="s">
        <v>140</v>
      </c>
      <c r="J54" s="24" t="s">
        <v>141</v>
      </c>
    </row>
    <row r="55" spans="1:10" s="58" customFormat="1" ht="21.75" customHeight="1" x14ac:dyDescent="0.2">
      <c r="A55" s="22" t="s">
        <v>1144</v>
      </c>
      <c r="B55" s="22" t="s">
        <v>756</v>
      </c>
      <c r="C55" s="22" t="s">
        <v>756</v>
      </c>
      <c r="D55" s="23" t="s">
        <v>1982</v>
      </c>
      <c r="E55" s="24" t="s">
        <v>1319</v>
      </c>
      <c r="F55" s="87"/>
      <c r="G55" s="25"/>
      <c r="H55" s="25" t="s">
        <v>911</v>
      </c>
      <c r="I55" s="24" t="s">
        <v>912</v>
      </c>
      <c r="J55" s="24"/>
    </row>
    <row r="56" spans="1:10" s="58" customFormat="1" ht="21.75" customHeight="1" x14ac:dyDescent="0.2">
      <c r="A56" s="22" t="s">
        <v>1144</v>
      </c>
      <c r="B56" s="22" t="s">
        <v>756</v>
      </c>
      <c r="C56" s="22" t="s">
        <v>756</v>
      </c>
      <c r="D56" s="23" t="s">
        <v>1983</v>
      </c>
      <c r="E56" s="24" t="s">
        <v>1237</v>
      </c>
      <c r="F56" s="87"/>
      <c r="G56" s="25"/>
      <c r="H56" s="25" t="s">
        <v>142</v>
      </c>
      <c r="I56" s="24" t="s">
        <v>143</v>
      </c>
      <c r="J56" s="24"/>
    </row>
    <row r="57" spans="1:10" s="58" customFormat="1" ht="21.75" customHeight="1" x14ac:dyDescent="0.2">
      <c r="A57" s="22" t="s">
        <v>1144</v>
      </c>
      <c r="B57" s="22" t="s">
        <v>756</v>
      </c>
      <c r="C57" s="22" t="s">
        <v>830</v>
      </c>
      <c r="D57" s="23" t="s">
        <v>1649</v>
      </c>
      <c r="E57" s="24" t="s">
        <v>1238</v>
      </c>
      <c r="F57" s="87"/>
      <c r="G57" s="25"/>
      <c r="H57" s="25" t="s">
        <v>147</v>
      </c>
      <c r="I57" s="24" t="s">
        <v>148</v>
      </c>
      <c r="J57" s="24"/>
    </row>
    <row r="58" spans="1:10" s="58" customFormat="1" ht="21.75" customHeight="1" x14ac:dyDescent="0.2">
      <c r="A58" s="22" t="s">
        <v>1144</v>
      </c>
      <c r="B58" s="22" t="s">
        <v>756</v>
      </c>
      <c r="C58" s="22" t="s">
        <v>830</v>
      </c>
      <c r="D58" s="23" t="s">
        <v>2144</v>
      </c>
      <c r="E58" s="24" t="s">
        <v>2091</v>
      </c>
      <c r="F58" s="87">
        <v>41831</v>
      </c>
      <c r="G58" s="25"/>
      <c r="H58" s="7" t="s">
        <v>2092</v>
      </c>
      <c r="I58" s="6" t="s">
        <v>2093</v>
      </c>
      <c r="J58" s="24"/>
    </row>
    <row r="59" spans="1:10" s="58" customFormat="1" ht="21.75" customHeight="1" x14ac:dyDescent="0.2">
      <c r="A59" s="22" t="s">
        <v>1144</v>
      </c>
      <c r="B59" s="22" t="s">
        <v>756</v>
      </c>
      <c r="C59" s="22" t="s">
        <v>830</v>
      </c>
      <c r="D59" s="23" t="s">
        <v>1984</v>
      </c>
      <c r="E59" s="24" t="s">
        <v>1239</v>
      </c>
      <c r="F59" s="87"/>
      <c r="G59" s="25"/>
      <c r="H59" s="25" t="s">
        <v>145</v>
      </c>
      <c r="I59" s="24" t="s">
        <v>146</v>
      </c>
      <c r="J59" s="24"/>
    </row>
    <row r="60" spans="1:10" s="58" customFormat="1" ht="21.75" customHeight="1" x14ac:dyDescent="0.2">
      <c r="A60" s="22" t="s">
        <v>1144</v>
      </c>
      <c r="B60" s="22" t="s">
        <v>756</v>
      </c>
      <c r="C60" s="22" t="s">
        <v>830</v>
      </c>
      <c r="D60" s="23" t="s">
        <v>1985</v>
      </c>
      <c r="E60" s="24" t="s">
        <v>1240</v>
      </c>
      <c r="F60" s="87"/>
      <c r="G60" s="25"/>
      <c r="H60" s="25" t="s">
        <v>832</v>
      </c>
      <c r="I60" s="24" t="s">
        <v>831</v>
      </c>
      <c r="J60" s="24"/>
    </row>
    <row r="61" spans="1:10" s="58" customFormat="1" ht="21.75" customHeight="1" x14ac:dyDescent="0.2">
      <c r="A61" s="22" t="s">
        <v>1144</v>
      </c>
      <c r="B61" s="22" t="s">
        <v>756</v>
      </c>
      <c r="C61" s="22" t="s">
        <v>830</v>
      </c>
      <c r="D61" s="23" t="s">
        <v>1986</v>
      </c>
      <c r="E61" s="24" t="s">
        <v>984</v>
      </c>
      <c r="F61" s="87"/>
      <c r="G61" s="25"/>
      <c r="H61" s="25" t="s">
        <v>985</v>
      </c>
      <c r="I61" s="24" t="s">
        <v>986</v>
      </c>
      <c r="J61" s="24"/>
    </row>
    <row r="62" spans="1:10" s="58" customFormat="1" ht="21.75" customHeight="1" x14ac:dyDescent="0.2">
      <c r="A62" s="22" t="s">
        <v>1144</v>
      </c>
      <c r="B62" s="22" t="s">
        <v>72</v>
      </c>
      <c r="C62" s="22" t="s">
        <v>72</v>
      </c>
      <c r="D62" s="23" t="s">
        <v>1991</v>
      </c>
      <c r="E62" s="24" t="s">
        <v>1491</v>
      </c>
      <c r="F62" s="87"/>
      <c r="G62" s="25"/>
      <c r="H62" s="70" t="s">
        <v>156</v>
      </c>
      <c r="I62" s="71" t="s">
        <v>157</v>
      </c>
      <c r="J62" s="24"/>
    </row>
    <row r="63" spans="1:10" s="58" customFormat="1" ht="21.75" customHeight="1" x14ac:dyDescent="0.2">
      <c r="A63" s="22" t="s">
        <v>1144</v>
      </c>
      <c r="B63" s="22" t="s">
        <v>72</v>
      </c>
      <c r="C63" s="22" t="s">
        <v>72</v>
      </c>
      <c r="D63" s="23" t="s">
        <v>2145</v>
      </c>
      <c r="E63" s="24" t="s">
        <v>2094</v>
      </c>
      <c r="F63" s="87">
        <v>41831</v>
      </c>
      <c r="G63" s="25"/>
      <c r="H63" s="74" t="s">
        <v>2098</v>
      </c>
      <c r="I63" s="72" t="s">
        <v>2099</v>
      </c>
      <c r="J63" s="24"/>
    </row>
    <row r="64" spans="1:10" s="58" customFormat="1" ht="21.75" customHeight="1" x14ac:dyDescent="0.2">
      <c r="A64" s="22" t="s">
        <v>1144</v>
      </c>
      <c r="B64" s="22" t="s">
        <v>72</v>
      </c>
      <c r="C64" s="22" t="s">
        <v>72</v>
      </c>
      <c r="D64" s="23" t="s">
        <v>1987</v>
      </c>
      <c r="E64" s="24" t="s">
        <v>1241</v>
      </c>
      <c r="F64" s="87"/>
      <c r="G64" s="25"/>
      <c r="H64" s="25" t="s">
        <v>1086</v>
      </c>
      <c r="I64" s="24" t="s">
        <v>1087</v>
      </c>
      <c r="J64" s="24"/>
    </row>
    <row r="65" spans="1:10" s="58" customFormat="1" ht="21.75" customHeight="1" x14ac:dyDescent="0.2">
      <c r="A65" s="22" t="s">
        <v>1144</v>
      </c>
      <c r="B65" s="22" t="s">
        <v>72</v>
      </c>
      <c r="C65" s="22" t="s">
        <v>72</v>
      </c>
      <c r="D65" s="23" t="s">
        <v>1693</v>
      </c>
      <c r="E65" s="24" t="s">
        <v>1176</v>
      </c>
      <c r="F65" s="87"/>
      <c r="G65" s="25"/>
      <c r="H65" s="25" t="s">
        <v>1694</v>
      </c>
      <c r="I65" s="24" t="s">
        <v>1060</v>
      </c>
      <c r="J65" s="24"/>
    </row>
    <row r="66" spans="1:10" s="58" customFormat="1" ht="21.75" customHeight="1" x14ac:dyDescent="0.2">
      <c r="A66" s="22" t="s">
        <v>1144</v>
      </c>
      <c r="B66" s="22" t="s">
        <v>72</v>
      </c>
      <c r="C66" s="22" t="s">
        <v>72</v>
      </c>
      <c r="D66" s="23" t="s">
        <v>2146</v>
      </c>
      <c r="E66" s="24" t="s">
        <v>1168</v>
      </c>
      <c r="F66" s="87"/>
      <c r="G66" s="25"/>
      <c r="H66" s="25" t="s">
        <v>1689</v>
      </c>
      <c r="I66" s="24" t="s">
        <v>460</v>
      </c>
      <c r="J66" s="24"/>
    </row>
    <row r="67" spans="1:10" s="58" customFormat="1" ht="21.75" customHeight="1" x14ac:dyDescent="0.2">
      <c r="A67" s="22" t="s">
        <v>1144</v>
      </c>
      <c r="B67" s="22" t="s">
        <v>72</v>
      </c>
      <c r="C67" s="22" t="s">
        <v>72</v>
      </c>
      <c r="D67" s="23" t="s">
        <v>1988</v>
      </c>
      <c r="E67" s="24" t="s">
        <v>1242</v>
      </c>
      <c r="F67" s="87"/>
      <c r="G67" s="25"/>
      <c r="H67" s="25" t="s">
        <v>149</v>
      </c>
      <c r="I67" s="24" t="s">
        <v>150</v>
      </c>
      <c r="J67" s="24"/>
    </row>
    <row r="68" spans="1:10" s="58" customFormat="1" ht="21.75" customHeight="1" x14ac:dyDescent="0.2">
      <c r="A68" s="22" t="s">
        <v>1144</v>
      </c>
      <c r="B68" s="22" t="s">
        <v>72</v>
      </c>
      <c r="C68" s="22" t="s">
        <v>72</v>
      </c>
      <c r="D68" s="23" t="s">
        <v>1989</v>
      </c>
      <c r="E68" s="24" t="s">
        <v>1226</v>
      </c>
      <c r="F68" s="87"/>
      <c r="G68" s="25"/>
      <c r="H68" s="25" t="s">
        <v>151</v>
      </c>
      <c r="I68" s="24" t="s">
        <v>152</v>
      </c>
      <c r="J68" s="24"/>
    </row>
    <row r="69" spans="1:10" s="58" customFormat="1" ht="21.75" customHeight="1" x14ac:dyDescent="0.2">
      <c r="A69" s="22" t="s">
        <v>1144</v>
      </c>
      <c r="B69" s="22" t="s">
        <v>72</v>
      </c>
      <c r="C69" s="22" t="s">
        <v>72</v>
      </c>
      <c r="D69" s="23" t="s">
        <v>1989</v>
      </c>
      <c r="E69" s="24" t="s">
        <v>1226</v>
      </c>
      <c r="F69" s="87"/>
      <c r="G69" s="25"/>
      <c r="H69" s="25" t="s">
        <v>153</v>
      </c>
      <c r="I69" s="24" t="s">
        <v>154</v>
      </c>
      <c r="J69" s="24"/>
    </row>
    <row r="70" spans="1:10" s="58" customFormat="1" ht="21.75" customHeight="1" x14ac:dyDescent="0.2">
      <c r="A70" s="22" t="s">
        <v>1144</v>
      </c>
      <c r="B70" s="22" t="s">
        <v>72</v>
      </c>
      <c r="C70" s="22" t="s">
        <v>72</v>
      </c>
      <c r="D70" s="23" t="s">
        <v>1990</v>
      </c>
      <c r="E70" s="24" t="s">
        <v>1243</v>
      </c>
      <c r="F70" s="87"/>
      <c r="G70" s="25"/>
      <c r="H70" s="25" t="s">
        <v>155</v>
      </c>
      <c r="I70" s="24" t="s">
        <v>863</v>
      </c>
      <c r="J70" s="24"/>
    </row>
    <row r="71" spans="1:10" s="58" customFormat="1" ht="21.75" customHeight="1" x14ac:dyDescent="0.2">
      <c r="A71" s="22" t="s">
        <v>1144</v>
      </c>
      <c r="B71" s="22" t="s">
        <v>72</v>
      </c>
      <c r="C71" s="22" t="s">
        <v>72</v>
      </c>
      <c r="D71" s="23" t="s">
        <v>1960</v>
      </c>
      <c r="E71" s="24" t="s">
        <v>1227</v>
      </c>
      <c r="F71" s="87"/>
      <c r="G71" s="25"/>
      <c r="H71" s="25" t="s">
        <v>955</v>
      </c>
      <c r="I71" s="24" t="s">
        <v>956</v>
      </c>
      <c r="J71" s="24"/>
    </row>
    <row r="72" spans="1:10" s="58" customFormat="1" ht="21.75" customHeight="1" x14ac:dyDescent="0.2">
      <c r="A72" s="22" t="s">
        <v>1144</v>
      </c>
      <c r="B72" s="22" t="s">
        <v>72</v>
      </c>
      <c r="C72" s="22" t="s">
        <v>72</v>
      </c>
      <c r="D72" s="23" t="s">
        <v>1992</v>
      </c>
      <c r="E72" s="24" t="s">
        <v>806</v>
      </c>
      <c r="F72" s="87"/>
      <c r="G72" s="25"/>
      <c r="H72" s="25" t="s">
        <v>807</v>
      </c>
      <c r="I72" s="24" t="s">
        <v>808</v>
      </c>
      <c r="J72" s="24"/>
    </row>
    <row r="73" spans="1:10" s="58" customFormat="1" ht="21.75" customHeight="1" x14ac:dyDescent="0.2">
      <c r="A73" s="22" t="s">
        <v>1144</v>
      </c>
      <c r="B73" s="22" t="s">
        <v>1326</v>
      </c>
      <c r="C73" s="22" t="s">
        <v>158</v>
      </c>
      <c r="D73" s="23" t="s">
        <v>1973</v>
      </c>
      <c r="E73" s="24" t="s">
        <v>1233</v>
      </c>
      <c r="F73" s="87"/>
      <c r="G73" s="25"/>
      <c r="H73" s="25" t="s">
        <v>1993</v>
      </c>
      <c r="I73" s="24" t="s">
        <v>159</v>
      </c>
      <c r="J73" s="24" t="s">
        <v>160</v>
      </c>
    </row>
    <row r="74" spans="1:10" s="58" customFormat="1" ht="21.75" customHeight="1" x14ac:dyDescent="0.2">
      <c r="A74" s="22" t="s">
        <v>1144</v>
      </c>
      <c r="B74" s="22" t="s">
        <v>1326</v>
      </c>
      <c r="C74" s="22" t="s">
        <v>1728</v>
      </c>
      <c r="D74" s="23" t="s">
        <v>1973</v>
      </c>
      <c r="E74" s="24" t="s">
        <v>1233</v>
      </c>
      <c r="F74" s="87"/>
      <c r="G74" s="25"/>
      <c r="H74" s="25" t="s">
        <v>1994</v>
      </c>
      <c r="I74" s="24" t="s">
        <v>161</v>
      </c>
      <c r="J74" s="24" t="s">
        <v>1995</v>
      </c>
    </row>
    <row r="75" spans="1:10" s="58" customFormat="1" ht="21.75" customHeight="1" x14ac:dyDescent="0.2">
      <c r="A75" s="22" t="s">
        <v>1144</v>
      </c>
      <c r="B75" s="22" t="s">
        <v>78</v>
      </c>
      <c r="C75" s="22" t="s">
        <v>541</v>
      </c>
      <c r="D75" s="35" t="s">
        <v>2131</v>
      </c>
      <c r="E75" s="72" t="s">
        <v>947</v>
      </c>
      <c r="F75" s="87"/>
      <c r="G75" s="25"/>
      <c r="H75" s="25" t="s">
        <v>948</v>
      </c>
      <c r="I75" s="24" t="s">
        <v>949</v>
      </c>
      <c r="J75" s="24"/>
    </row>
    <row r="76" spans="1:10" s="58" customFormat="1" ht="21.75" customHeight="1" x14ac:dyDescent="0.2">
      <c r="A76" s="22" t="s">
        <v>1144</v>
      </c>
      <c r="B76" s="22" t="s">
        <v>78</v>
      </c>
      <c r="C76" s="22" t="s">
        <v>541</v>
      </c>
      <c r="D76" s="23" t="s">
        <v>1996</v>
      </c>
      <c r="E76" s="24" t="s">
        <v>1244</v>
      </c>
      <c r="F76" s="87"/>
      <c r="G76" s="25"/>
      <c r="H76" s="25" t="s">
        <v>1997</v>
      </c>
      <c r="I76" s="24" t="s">
        <v>1088</v>
      </c>
      <c r="J76" s="24"/>
    </row>
    <row r="77" spans="1:10" s="58" customFormat="1" ht="21.75" customHeight="1" x14ac:dyDescent="0.2">
      <c r="A77" s="22" t="s">
        <v>1144</v>
      </c>
      <c r="B77" s="22" t="s">
        <v>78</v>
      </c>
      <c r="C77" s="22" t="s">
        <v>541</v>
      </c>
      <c r="D77" s="23" t="s">
        <v>1772</v>
      </c>
      <c r="E77" s="24" t="s">
        <v>1384</v>
      </c>
      <c r="F77" s="87"/>
      <c r="G77" s="25"/>
      <c r="H77" s="25" t="s">
        <v>166</v>
      </c>
      <c r="I77" s="24" t="s">
        <v>167</v>
      </c>
      <c r="J77" s="24"/>
    </row>
    <row r="78" spans="1:10" s="58" customFormat="1" ht="21.75" customHeight="1" x14ac:dyDescent="0.2">
      <c r="A78" s="22" t="s">
        <v>1144</v>
      </c>
      <c r="B78" s="93" t="s">
        <v>78</v>
      </c>
      <c r="C78" s="93" t="s">
        <v>542</v>
      </c>
      <c r="D78" s="23" t="s">
        <v>2138</v>
      </c>
      <c r="E78" s="73" t="s">
        <v>2095</v>
      </c>
      <c r="F78" s="87">
        <v>41831</v>
      </c>
      <c r="G78" s="25"/>
      <c r="H78" s="74" t="s">
        <v>2096</v>
      </c>
      <c r="I78" s="72" t="s">
        <v>2097</v>
      </c>
      <c r="J78" s="24"/>
    </row>
    <row r="79" spans="1:10" s="58" customFormat="1" ht="21.75" customHeight="1" x14ac:dyDescent="0.2">
      <c r="A79" s="91" t="s">
        <v>1144</v>
      </c>
      <c r="B79" s="94" t="s">
        <v>78</v>
      </c>
      <c r="C79" s="94" t="s">
        <v>2186</v>
      </c>
      <c r="D79" s="92" t="s">
        <v>1756</v>
      </c>
      <c r="E79" s="24" t="s">
        <v>1186</v>
      </c>
      <c r="F79" s="87"/>
      <c r="G79" s="25"/>
      <c r="H79" s="25" t="s">
        <v>1050</v>
      </c>
      <c r="I79" s="24" t="s">
        <v>1052</v>
      </c>
      <c r="J79" s="24"/>
    </row>
    <row r="80" spans="1:10" s="58" customFormat="1" ht="21.75" customHeight="1" x14ac:dyDescent="0.2">
      <c r="A80" s="91" t="s">
        <v>1144</v>
      </c>
      <c r="B80" s="94" t="s">
        <v>78</v>
      </c>
      <c r="C80" s="94" t="s">
        <v>2186</v>
      </c>
      <c r="D80" s="92" t="s">
        <v>1759</v>
      </c>
      <c r="E80" s="71" t="s">
        <v>1436</v>
      </c>
      <c r="F80" s="87"/>
      <c r="G80" s="25"/>
      <c r="H80" s="70" t="s">
        <v>162</v>
      </c>
      <c r="I80" s="71" t="s">
        <v>163</v>
      </c>
      <c r="J80" s="24"/>
    </row>
    <row r="81" spans="1:10" s="58" customFormat="1" ht="21.75" customHeight="1" x14ac:dyDescent="0.2">
      <c r="A81" s="91" t="s">
        <v>1144</v>
      </c>
      <c r="B81" s="94" t="s">
        <v>78</v>
      </c>
      <c r="C81" s="94" t="s">
        <v>2186</v>
      </c>
      <c r="D81" s="95" t="s">
        <v>1996</v>
      </c>
      <c r="E81" s="71" t="s">
        <v>1244</v>
      </c>
      <c r="F81" s="87"/>
      <c r="G81" s="25"/>
      <c r="H81" s="25" t="s">
        <v>164</v>
      </c>
      <c r="I81" s="24" t="s">
        <v>1088</v>
      </c>
      <c r="J81" s="24"/>
    </row>
    <row r="82" spans="1:10" s="58" customFormat="1" ht="21.75" customHeight="1" x14ac:dyDescent="0.2">
      <c r="A82" s="91" t="s">
        <v>1144</v>
      </c>
      <c r="B82" s="94" t="s">
        <v>78</v>
      </c>
      <c r="C82" s="94" t="s">
        <v>2186</v>
      </c>
      <c r="D82" s="92" t="s">
        <v>1996</v>
      </c>
      <c r="E82" s="24" t="s">
        <v>1244</v>
      </c>
      <c r="F82" s="87"/>
      <c r="G82" s="25"/>
      <c r="H82" s="25" t="s">
        <v>1089</v>
      </c>
      <c r="I82" s="24" t="s">
        <v>1088</v>
      </c>
      <c r="J82" s="24"/>
    </row>
    <row r="83" spans="1:10" s="58" customFormat="1" ht="21.75" customHeight="1" x14ac:dyDescent="0.2">
      <c r="A83" s="91" t="s">
        <v>1144</v>
      </c>
      <c r="B83" s="94" t="s">
        <v>78</v>
      </c>
      <c r="C83" s="94" t="s">
        <v>2186</v>
      </c>
      <c r="D83" s="92" t="s">
        <v>1996</v>
      </c>
      <c r="E83" s="24" t="s">
        <v>1244</v>
      </c>
      <c r="F83" s="87"/>
      <c r="G83" s="25"/>
      <c r="H83" s="25" t="s">
        <v>1090</v>
      </c>
      <c r="I83" s="24" t="s">
        <v>1088</v>
      </c>
      <c r="J83" s="24"/>
    </row>
    <row r="84" spans="1:10" s="58" customFormat="1" ht="21.75" customHeight="1" x14ac:dyDescent="0.2">
      <c r="A84" s="22" t="s">
        <v>1144</v>
      </c>
      <c r="B84" s="22" t="s">
        <v>1327</v>
      </c>
      <c r="C84" s="22" t="s">
        <v>1327</v>
      </c>
      <c r="D84" s="23" t="s">
        <v>1998</v>
      </c>
      <c r="E84" s="24" t="s">
        <v>1245</v>
      </c>
      <c r="F84" s="87"/>
      <c r="G84" s="25"/>
      <c r="H84" s="25" t="s">
        <v>168</v>
      </c>
      <c r="I84" s="24" t="s">
        <v>169</v>
      </c>
      <c r="J84" s="24"/>
    </row>
    <row r="85" spans="1:10" s="58" customFormat="1" ht="21.75" customHeight="1" x14ac:dyDescent="0.2">
      <c r="A85" s="22" t="s">
        <v>1144</v>
      </c>
      <c r="B85" s="22" t="s">
        <v>1327</v>
      </c>
      <c r="C85" s="22" t="s">
        <v>1327</v>
      </c>
      <c r="D85" s="23" t="s">
        <v>1999</v>
      </c>
      <c r="E85" s="24" t="s">
        <v>1299</v>
      </c>
      <c r="F85" s="87"/>
      <c r="G85" s="25"/>
      <c r="H85" s="25" t="s">
        <v>1074</v>
      </c>
      <c r="I85" s="24" t="s">
        <v>1075</v>
      </c>
      <c r="J85" s="24"/>
    </row>
    <row r="86" spans="1:10" s="58" customFormat="1" ht="21.75" customHeight="1" x14ac:dyDescent="0.2">
      <c r="A86" s="22" t="s">
        <v>1144</v>
      </c>
      <c r="B86" s="22" t="s">
        <v>1327</v>
      </c>
      <c r="C86" s="22" t="s">
        <v>1327</v>
      </c>
      <c r="D86" s="23" t="s">
        <v>2136</v>
      </c>
      <c r="E86" s="59" t="s">
        <v>2119</v>
      </c>
      <c r="F86" s="87">
        <v>41831</v>
      </c>
      <c r="G86" s="25"/>
      <c r="H86" s="7" t="s">
        <v>2100</v>
      </c>
      <c r="I86" s="6" t="s">
        <v>2101</v>
      </c>
      <c r="J86" s="24"/>
    </row>
    <row r="87" spans="1:10" s="58" customFormat="1" ht="21.75" customHeight="1" x14ac:dyDescent="0.2">
      <c r="A87" s="22" t="s">
        <v>1144</v>
      </c>
      <c r="B87" s="93" t="s">
        <v>1327</v>
      </c>
      <c r="C87" s="93" t="s">
        <v>1327</v>
      </c>
      <c r="D87" s="23" t="s">
        <v>1973</v>
      </c>
      <c r="E87" s="24" t="s">
        <v>1233</v>
      </c>
      <c r="F87" s="87"/>
      <c r="G87" s="25"/>
      <c r="H87" s="25" t="s">
        <v>170</v>
      </c>
      <c r="I87" s="24" t="s">
        <v>171</v>
      </c>
      <c r="J87" s="24" t="s">
        <v>172</v>
      </c>
    </row>
    <row r="88" spans="1:10" s="58" customFormat="1" ht="21.75" customHeight="1" x14ac:dyDescent="0.25">
      <c r="A88" s="91" t="s">
        <v>1144</v>
      </c>
      <c r="B88" s="96" t="s">
        <v>1327</v>
      </c>
      <c r="C88" s="96" t="s">
        <v>173</v>
      </c>
      <c r="D88" s="92" t="s">
        <v>1998</v>
      </c>
      <c r="E88" s="24" t="s">
        <v>1336</v>
      </c>
      <c r="F88" s="87"/>
      <c r="G88" s="25" t="s">
        <v>1335</v>
      </c>
      <c r="H88" s="25" t="s">
        <v>175</v>
      </c>
      <c r="I88" s="24" t="s">
        <v>176</v>
      </c>
      <c r="J88" s="24"/>
    </row>
    <row r="89" spans="1:10" s="58" customFormat="1" ht="21.75" customHeight="1" x14ac:dyDescent="0.2">
      <c r="A89" s="91" t="s">
        <v>1144</v>
      </c>
      <c r="B89" s="94" t="s">
        <v>1327</v>
      </c>
      <c r="C89" s="94" t="s">
        <v>177</v>
      </c>
      <c r="D89" s="92" t="s">
        <v>1998</v>
      </c>
      <c r="E89" s="24" t="s">
        <v>178</v>
      </c>
      <c r="F89" s="87"/>
      <c r="G89" s="25"/>
      <c r="H89" s="25" t="s">
        <v>179</v>
      </c>
      <c r="I89" s="24" t="s">
        <v>180</v>
      </c>
      <c r="J89" s="24"/>
    </row>
    <row r="90" spans="1:10" s="58" customFormat="1" ht="21.75" customHeight="1" x14ac:dyDescent="0.2">
      <c r="A90" s="22" t="s">
        <v>1144</v>
      </c>
      <c r="B90" s="22" t="s">
        <v>1327</v>
      </c>
      <c r="C90" s="22" t="s">
        <v>181</v>
      </c>
      <c r="D90" s="23" t="s">
        <v>1786</v>
      </c>
      <c r="E90" s="24" t="s">
        <v>1245</v>
      </c>
      <c r="F90" s="87"/>
      <c r="G90" s="25"/>
      <c r="H90" s="25" t="s">
        <v>182</v>
      </c>
      <c r="I90" s="24" t="s">
        <v>183</v>
      </c>
      <c r="J90" s="24"/>
    </row>
    <row r="91" spans="1:10" s="58" customFormat="1" ht="21.75" customHeight="1" x14ac:dyDescent="0.2">
      <c r="A91" s="22" t="s">
        <v>1144</v>
      </c>
      <c r="B91" s="22" t="s">
        <v>83</v>
      </c>
      <c r="C91" s="22" t="s">
        <v>184</v>
      </c>
      <c r="D91" s="23" t="s">
        <v>2000</v>
      </c>
      <c r="E91" s="24" t="s">
        <v>910</v>
      </c>
      <c r="F91" s="87"/>
      <c r="G91" s="25"/>
      <c r="H91" s="25" t="s">
        <v>905</v>
      </c>
      <c r="I91" s="24" t="s">
        <v>906</v>
      </c>
      <c r="J91" s="24"/>
    </row>
    <row r="92" spans="1:10" s="58" customFormat="1" ht="21.75" customHeight="1" x14ac:dyDescent="0.2">
      <c r="A92" s="22" t="s">
        <v>1144</v>
      </c>
      <c r="B92" s="22" t="s">
        <v>83</v>
      </c>
      <c r="C92" s="22" t="s">
        <v>184</v>
      </c>
      <c r="D92" s="23" t="s">
        <v>2001</v>
      </c>
      <c r="E92" s="24" t="s">
        <v>952</v>
      </c>
      <c r="F92" s="87"/>
      <c r="G92" s="25"/>
      <c r="H92" s="25" t="s">
        <v>953</v>
      </c>
      <c r="I92" s="24" t="s">
        <v>954</v>
      </c>
      <c r="J92" s="24"/>
    </row>
    <row r="93" spans="1:10" s="58" customFormat="1" ht="21.75" customHeight="1" x14ac:dyDescent="0.2">
      <c r="A93" s="22" t="s">
        <v>1144</v>
      </c>
      <c r="B93" s="93" t="s">
        <v>83</v>
      </c>
      <c r="C93" s="93" t="s">
        <v>184</v>
      </c>
      <c r="D93" s="23" t="s">
        <v>1791</v>
      </c>
      <c r="E93" s="24" t="s">
        <v>1390</v>
      </c>
      <c r="F93" s="87"/>
      <c r="G93" s="25"/>
      <c r="H93" s="25" t="s">
        <v>185</v>
      </c>
      <c r="I93" s="24" t="s">
        <v>186</v>
      </c>
      <c r="J93" s="24"/>
    </row>
    <row r="94" spans="1:10" s="58" customFormat="1" ht="21.75" customHeight="1" x14ac:dyDescent="0.2">
      <c r="A94" s="91" t="s">
        <v>1144</v>
      </c>
      <c r="B94" s="94" t="s">
        <v>83</v>
      </c>
      <c r="C94" s="94" t="s">
        <v>809</v>
      </c>
      <c r="D94" s="92" t="s">
        <v>1804</v>
      </c>
      <c r="E94" s="24" t="s">
        <v>1442</v>
      </c>
      <c r="F94" s="87"/>
      <c r="G94" s="25"/>
      <c r="H94" s="25" t="s">
        <v>810</v>
      </c>
      <c r="I94" s="24" t="s">
        <v>811</v>
      </c>
      <c r="J94" s="24"/>
    </row>
    <row r="95" spans="1:10" s="58" customFormat="1" ht="21.75" customHeight="1" x14ac:dyDescent="0.2">
      <c r="A95" s="22" t="s">
        <v>1144</v>
      </c>
      <c r="B95" s="22" t="s">
        <v>83</v>
      </c>
      <c r="C95" s="22" t="s">
        <v>1049</v>
      </c>
      <c r="D95" s="23" t="s">
        <v>2002</v>
      </c>
      <c r="E95" s="24" t="s">
        <v>1246</v>
      </c>
      <c r="F95" s="87"/>
      <c r="G95" s="25"/>
      <c r="H95" s="25" t="s">
        <v>913</v>
      </c>
      <c r="I95" s="24" t="s">
        <v>914</v>
      </c>
      <c r="J95" s="24"/>
    </row>
    <row r="96" spans="1:10" s="58" customFormat="1" ht="21.75" customHeight="1" x14ac:dyDescent="0.2">
      <c r="A96" s="22" t="s">
        <v>1144</v>
      </c>
      <c r="B96" s="22" t="s">
        <v>83</v>
      </c>
      <c r="C96" s="22" t="s">
        <v>1049</v>
      </c>
      <c r="D96" s="23" t="s">
        <v>1800</v>
      </c>
      <c r="E96" s="24" t="s">
        <v>1167</v>
      </c>
      <c r="F96" s="87"/>
      <c r="G96" s="25"/>
      <c r="H96" s="25" t="s">
        <v>188</v>
      </c>
      <c r="I96" s="24" t="s">
        <v>1063</v>
      </c>
      <c r="J96" s="24"/>
    </row>
    <row r="97" spans="1:10" s="58" customFormat="1" ht="21.75" customHeight="1" x14ac:dyDescent="0.2">
      <c r="A97" s="22" t="s">
        <v>1144</v>
      </c>
      <c r="B97" s="93" t="s">
        <v>83</v>
      </c>
      <c r="C97" s="93" t="s">
        <v>190</v>
      </c>
      <c r="D97" s="23" t="s">
        <v>2003</v>
      </c>
      <c r="E97" s="24" t="s">
        <v>191</v>
      </c>
      <c r="F97" s="87"/>
      <c r="G97" s="25"/>
      <c r="H97" s="25" t="s">
        <v>192</v>
      </c>
      <c r="I97" s="24" t="s">
        <v>193</v>
      </c>
      <c r="J97" s="24"/>
    </row>
    <row r="98" spans="1:10" s="58" customFormat="1" ht="21.75" customHeight="1" x14ac:dyDescent="0.2">
      <c r="A98" s="91" t="s">
        <v>1144</v>
      </c>
      <c r="B98" s="94" t="s">
        <v>83</v>
      </c>
      <c r="C98" s="94" t="s">
        <v>569</v>
      </c>
      <c r="D98" s="92" t="s">
        <v>1802</v>
      </c>
      <c r="E98" s="24" t="s">
        <v>1191</v>
      </c>
      <c r="F98" s="87"/>
      <c r="G98" s="25"/>
      <c r="H98" s="25" t="s">
        <v>1072</v>
      </c>
      <c r="I98" s="24" t="s">
        <v>1073</v>
      </c>
      <c r="J98" s="24"/>
    </row>
    <row r="99" spans="1:10" s="58" customFormat="1" ht="21.75" customHeight="1" x14ac:dyDescent="0.2">
      <c r="A99" s="22" t="s">
        <v>1144</v>
      </c>
      <c r="B99" s="22" t="s">
        <v>886</v>
      </c>
      <c r="C99" s="22" t="s">
        <v>886</v>
      </c>
      <c r="D99" s="23" t="s">
        <v>1814</v>
      </c>
      <c r="E99" s="24" t="s">
        <v>590</v>
      </c>
      <c r="F99" s="87"/>
      <c r="G99" s="25"/>
      <c r="H99" s="25" t="s">
        <v>2004</v>
      </c>
      <c r="I99" s="24" t="s">
        <v>935</v>
      </c>
      <c r="J99" s="24"/>
    </row>
    <row r="100" spans="1:10" s="58" customFormat="1" ht="21.75" customHeight="1" x14ac:dyDescent="0.2">
      <c r="A100" s="22" t="s">
        <v>1144</v>
      </c>
      <c r="B100" s="22" t="s">
        <v>886</v>
      </c>
      <c r="C100" s="22" t="s">
        <v>886</v>
      </c>
      <c r="D100" s="23" t="s">
        <v>2147</v>
      </c>
      <c r="E100" s="77" t="s">
        <v>2102</v>
      </c>
      <c r="F100" s="87">
        <v>41831</v>
      </c>
      <c r="G100" s="25"/>
      <c r="H100" s="78" t="s">
        <v>2103</v>
      </c>
      <c r="I100" s="60" t="s">
        <v>2104</v>
      </c>
      <c r="J100" s="24"/>
    </row>
    <row r="101" spans="1:10" s="58" customFormat="1" ht="21.75" customHeight="1" x14ac:dyDescent="0.2">
      <c r="A101" s="22" t="s">
        <v>1144</v>
      </c>
      <c r="B101" s="22" t="s">
        <v>886</v>
      </c>
      <c r="C101" s="22" t="s">
        <v>886</v>
      </c>
      <c r="D101" s="23" t="s">
        <v>2005</v>
      </c>
      <c r="E101" s="24" t="s">
        <v>1247</v>
      </c>
      <c r="F101" s="87"/>
      <c r="G101" s="25"/>
      <c r="H101" s="25" t="s">
        <v>194</v>
      </c>
      <c r="I101" s="24" t="s">
        <v>195</v>
      </c>
      <c r="J101" s="24"/>
    </row>
    <row r="102" spans="1:10" s="58" customFormat="1" ht="21.75" customHeight="1" x14ac:dyDescent="0.2">
      <c r="A102" s="22" t="s">
        <v>1144</v>
      </c>
      <c r="B102" s="22" t="s">
        <v>886</v>
      </c>
      <c r="C102" s="22" t="s">
        <v>886</v>
      </c>
      <c r="D102" s="23" t="s">
        <v>1817</v>
      </c>
      <c r="E102" s="24" t="s">
        <v>1195</v>
      </c>
      <c r="F102" s="87"/>
      <c r="G102" s="25"/>
      <c r="H102" s="25" t="s">
        <v>876</v>
      </c>
      <c r="I102" s="24" t="s">
        <v>877</v>
      </c>
      <c r="J102" s="24"/>
    </row>
    <row r="103" spans="1:10" s="58" customFormat="1" ht="21.75" customHeight="1" x14ac:dyDescent="0.2">
      <c r="A103" s="22" t="s">
        <v>1144</v>
      </c>
      <c r="B103" s="22" t="s">
        <v>90</v>
      </c>
      <c r="C103" s="22" t="s">
        <v>90</v>
      </c>
      <c r="D103" s="23" t="s">
        <v>2006</v>
      </c>
      <c r="E103" s="24" t="s">
        <v>1248</v>
      </c>
      <c r="F103" s="87"/>
      <c r="G103" s="25"/>
      <c r="H103" s="25" t="s">
        <v>2007</v>
      </c>
      <c r="I103" s="24" t="s">
        <v>196</v>
      </c>
      <c r="J103" s="24"/>
    </row>
    <row r="104" spans="1:10" s="58" customFormat="1" ht="21.75" customHeight="1" x14ac:dyDescent="0.2">
      <c r="A104" s="22" t="s">
        <v>1144</v>
      </c>
      <c r="B104" s="22" t="s">
        <v>90</v>
      </c>
      <c r="C104" s="22" t="s">
        <v>90</v>
      </c>
      <c r="D104" s="23" t="s">
        <v>2006</v>
      </c>
      <c r="E104" s="24" t="s">
        <v>1248</v>
      </c>
      <c r="F104" s="87"/>
      <c r="G104" s="25"/>
      <c r="H104" s="25" t="s">
        <v>197</v>
      </c>
      <c r="I104" s="24" t="s">
        <v>198</v>
      </c>
      <c r="J104" s="24"/>
    </row>
    <row r="105" spans="1:10" s="58" customFormat="1" ht="21.75" customHeight="1" x14ac:dyDescent="0.2">
      <c r="A105" s="22" t="s">
        <v>1144</v>
      </c>
      <c r="B105" s="22" t="s">
        <v>90</v>
      </c>
      <c r="C105" s="22" t="s">
        <v>90</v>
      </c>
      <c r="D105" s="23" t="s">
        <v>2109</v>
      </c>
      <c r="E105" s="24" t="s">
        <v>2110</v>
      </c>
      <c r="F105" s="87"/>
      <c r="G105" s="25"/>
      <c r="H105" s="25" t="s">
        <v>199</v>
      </c>
      <c r="I105" s="24" t="s">
        <v>200</v>
      </c>
      <c r="J105" s="24"/>
    </row>
    <row r="106" spans="1:10" s="58" customFormat="1" ht="21.75" customHeight="1" x14ac:dyDescent="0.2">
      <c r="A106" s="22" t="s">
        <v>1144</v>
      </c>
      <c r="B106" s="22" t="s">
        <v>90</v>
      </c>
      <c r="C106" s="22" t="s">
        <v>90</v>
      </c>
      <c r="D106" s="23" t="s">
        <v>1989</v>
      </c>
      <c r="E106" s="24" t="s">
        <v>1226</v>
      </c>
      <c r="F106" s="87"/>
      <c r="G106" s="25"/>
      <c r="H106" s="25" t="s">
        <v>927</v>
      </c>
      <c r="I106" s="24">
        <v>5007738633</v>
      </c>
      <c r="J106" s="24"/>
    </row>
    <row r="107" spans="1:10" s="58" customFormat="1" ht="21.75" customHeight="1" x14ac:dyDescent="0.2">
      <c r="A107" s="22" t="s">
        <v>1144</v>
      </c>
      <c r="B107" s="22" t="s">
        <v>90</v>
      </c>
      <c r="C107" s="22" t="s">
        <v>90</v>
      </c>
      <c r="D107" s="23" t="s">
        <v>2008</v>
      </c>
      <c r="E107" s="24" t="s">
        <v>1249</v>
      </c>
      <c r="F107" s="87"/>
      <c r="G107" s="25"/>
      <c r="H107" s="25" t="s">
        <v>201</v>
      </c>
      <c r="I107" s="24" t="s">
        <v>202</v>
      </c>
      <c r="J107" s="24"/>
    </row>
    <row r="108" spans="1:10" s="58" customFormat="1" ht="21.75" customHeight="1" x14ac:dyDescent="0.2">
      <c r="A108" s="22" t="s">
        <v>1144</v>
      </c>
      <c r="B108" s="22" t="s">
        <v>1328</v>
      </c>
      <c r="C108" s="22" t="s">
        <v>1328</v>
      </c>
      <c r="D108" s="23" t="s">
        <v>1835</v>
      </c>
      <c r="E108" s="24" t="s">
        <v>1447</v>
      </c>
      <c r="F108" s="87"/>
      <c r="G108" s="25"/>
      <c r="H108" s="25" t="s">
        <v>617</v>
      </c>
      <c r="I108" s="24" t="s">
        <v>1012</v>
      </c>
      <c r="J108" s="24"/>
    </row>
    <row r="109" spans="1:10" s="58" customFormat="1" ht="21.75" customHeight="1" x14ac:dyDescent="0.2">
      <c r="A109" s="22" t="s">
        <v>1144</v>
      </c>
      <c r="B109" s="22" t="s">
        <v>1328</v>
      </c>
      <c r="C109" s="22" t="s">
        <v>1328</v>
      </c>
      <c r="D109" s="23" t="s">
        <v>1836</v>
      </c>
      <c r="E109" s="24" t="s">
        <v>1198</v>
      </c>
      <c r="F109" s="87"/>
      <c r="G109" s="25"/>
      <c r="H109" s="25" t="s">
        <v>847</v>
      </c>
      <c r="I109" s="24" t="s">
        <v>1011</v>
      </c>
      <c r="J109" s="24"/>
    </row>
    <row r="110" spans="1:10" s="58" customFormat="1" ht="21.75" customHeight="1" x14ac:dyDescent="0.2">
      <c r="A110" s="22" t="s">
        <v>1144</v>
      </c>
      <c r="B110" s="22" t="s">
        <v>1328</v>
      </c>
      <c r="C110" s="22" t="s">
        <v>1328</v>
      </c>
      <c r="D110" s="23" t="s">
        <v>1996</v>
      </c>
      <c r="E110" s="24" t="s">
        <v>1244</v>
      </c>
      <c r="F110" s="87"/>
      <c r="G110" s="25"/>
      <c r="H110" s="25" t="s">
        <v>1091</v>
      </c>
      <c r="I110" s="24" t="s">
        <v>1088</v>
      </c>
      <c r="J110" s="24"/>
    </row>
    <row r="111" spans="1:10" s="58" customFormat="1" ht="21.75" customHeight="1" x14ac:dyDescent="0.2">
      <c r="A111" s="22" t="s">
        <v>1144</v>
      </c>
      <c r="B111" s="22" t="s">
        <v>1328</v>
      </c>
      <c r="C111" s="22" t="s">
        <v>2160</v>
      </c>
      <c r="D111" s="23" t="s">
        <v>2161</v>
      </c>
      <c r="E111" s="24" t="s">
        <v>2162</v>
      </c>
      <c r="F111" s="87">
        <v>41908</v>
      </c>
      <c r="G111" s="25"/>
      <c r="H111" s="25" t="s">
        <v>2163</v>
      </c>
      <c r="I111" s="24" t="s">
        <v>2164</v>
      </c>
      <c r="J111" s="24"/>
    </row>
    <row r="112" spans="1:10" s="58" customFormat="1" ht="21.75" customHeight="1" x14ac:dyDescent="0.2">
      <c r="A112" s="22" t="s">
        <v>1144</v>
      </c>
      <c r="B112" s="22" t="s">
        <v>93</v>
      </c>
      <c r="C112" s="22" t="s">
        <v>204</v>
      </c>
      <c r="D112" s="23" t="s">
        <v>1971</v>
      </c>
      <c r="E112" s="24" t="s">
        <v>1232</v>
      </c>
      <c r="F112" s="87"/>
      <c r="G112" s="25"/>
      <c r="H112" s="25" t="s">
        <v>205</v>
      </c>
      <c r="I112" s="24" t="s">
        <v>206</v>
      </c>
      <c r="J112" s="24"/>
    </row>
    <row r="113" spans="1:10" s="58" customFormat="1" ht="21.75" customHeight="1" x14ac:dyDescent="0.2">
      <c r="A113" s="22" t="s">
        <v>1144</v>
      </c>
      <c r="B113" s="22" t="s">
        <v>93</v>
      </c>
      <c r="C113" s="22" t="s">
        <v>93</v>
      </c>
      <c r="D113" s="23" t="s">
        <v>2009</v>
      </c>
      <c r="E113" s="24" t="s">
        <v>1250</v>
      </c>
      <c r="F113" s="87"/>
      <c r="G113" s="25"/>
      <c r="H113" s="25" t="s">
        <v>861</v>
      </c>
      <c r="I113" s="24" t="s">
        <v>862</v>
      </c>
      <c r="J113" s="24"/>
    </row>
    <row r="114" spans="1:10" s="58" customFormat="1" ht="21.75" customHeight="1" x14ac:dyDescent="0.2">
      <c r="A114" s="22" t="s">
        <v>1144</v>
      </c>
      <c r="B114" s="22" t="s">
        <v>93</v>
      </c>
      <c r="C114" s="22" t="s">
        <v>93</v>
      </c>
      <c r="D114" s="23" t="s">
        <v>1971</v>
      </c>
      <c r="E114" s="24" t="s">
        <v>1232</v>
      </c>
      <c r="F114" s="87"/>
      <c r="G114" s="25"/>
      <c r="H114" s="25" t="s">
        <v>2010</v>
      </c>
      <c r="I114" s="24" t="s">
        <v>203</v>
      </c>
      <c r="J114" s="24"/>
    </row>
    <row r="115" spans="1:10" s="58" customFormat="1" ht="21.75" customHeight="1" x14ac:dyDescent="0.2">
      <c r="A115" s="22" t="s">
        <v>1144</v>
      </c>
      <c r="B115" s="22" t="s">
        <v>93</v>
      </c>
      <c r="C115" s="22" t="s">
        <v>93</v>
      </c>
      <c r="D115" s="23" t="s">
        <v>2011</v>
      </c>
      <c r="E115" s="24" t="s">
        <v>1300</v>
      </c>
      <c r="F115" s="87"/>
      <c r="G115" s="25"/>
      <c r="H115" s="25" t="s">
        <v>940</v>
      </c>
      <c r="I115" s="24" t="s">
        <v>941</v>
      </c>
      <c r="J115" s="24"/>
    </row>
    <row r="116" spans="1:10" s="58" customFormat="1" ht="21.75" customHeight="1" x14ac:dyDescent="0.2">
      <c r="A116" s="22" t="s">
        <v>1144</v>
      </c>
      <c r="B116" s="22" t="s">
        <v>93</v>
      </c>
      <c r="C116" s="22" t="s">
        <v>93</v>
      </c>
      <c r="D116" s="23" t="s">
        <v>2011</v>
      </c>
      <c r="E116" s="24" t="s">
        <v>1300</v>
      </c>
      <c r="F116" s="87"/>
      <c r="G116" s="25"/>
      <c r="H116" s="25" t="s">
        <v>942</v>
      </c>
      <c r="I116" s="24" t="s">
        <v>941</v>
      </c>
      <c r="J116" s="24"/>
    </row>
    <row r="117" spans="1:10" s="58" customFormat="1" ht="21.75" customHeight="1" x14ac:dyDescent="0.2">
      <c r="A117" s="22" t="s">
        <v>1144</v>
      </c>
      <c r="B117" s="22" t="s">
        <v>1015</v>
      </c>
      <c r="C117" s="22" t="s">
        <v>1015</v>
      </c>
      <c r="D117" s="23" t="s">
        <v>2139</v>
      </c>
      <c r="E117" s="7" t="s">
        <v>2127</v>
      </c>
      <c r="F117" s="87"/>
      <c r="G117" s="25"/>
      <c r="H117" s="25" t="s">
        <v>2012</v>
      </c>
      <c r="I117" s="24" t="s">
        <v>1083</v>
      </c>
      <c r="J117" s="24"/>
    </row>
    <row r="118" spans="1:10" s="58" customFormat="1" ht="21.75" customHeight="1" x14ac:dyDescent="0.2">
      <c r="A118" s="22" t="s">
        <v>1144</v>
      </c>
      <c r="B118" s="22" t="s">
        <v>1015</v>
      </c>
      <c r="C118" s="22" t="s">
        <v>1015</v>
      </c>
      <c r="D118" s="23" t="s">
        <v>2013</v>
      </c>
      <c r="E118" s="24" t="s">
        <v>1301</v>
      </c>
      <c r="F118" s="87"/>
      <c r="G118" s="25"/>
      <c r="H118" s="25" t="s">
        <v>1093</v>
      </c>
      <c r="I118" s="24" t="s">
        <v>1094</v>
      </c>
      <c r="J118" s="24"/>
    </row>
    <row r="119" spans="1:10" s="58" customFormat="1" ht="21.75" customHeight="1" x14ac:dyDescent="0.2">
      <c r="A119" s="22" t="s">
        <v>1144</v>
      </c>
      <c r="B119" s="22" t="s">
        <v>1015</v>
      </c>
      <c r="C119" s="22" t="s">
        <v>1015</v>
      </c>
      <c r="D119" s="23" t="s">
        <v>1973</v>
      </c>
      <c r="E119" s="24" t="s">
        <v>1233</v>
      </c>
      <c r="F119" s="87"/>
      <c r="G119" s="25"/>
      <c r="H119" s="25" t="s">
        <v>207</v>
      </c>
      <c r="I119" s="24" t="s">
        <v>208</v>
      </c>
      <c r="J119" s="24" t="s">
        <v>209</v>
      </c>
    </row>
    <row r="120" spans="1:10" s="58" customFormat="1" ht="21.75" customHeight="1" x14ac:dyDescent="0.2">
      <c r="A120" s="22" t="s">
        <v>1144</v>
      </c>
      <c r="B120" s="93" t="s">
        <v>1015</v>
      </c>
      <c r="C120" s="93" t="s">
        <v>663</v>
      </c>
      <c r="D120" s="23" t="s">
        <v>2014</v>
      </c>
      <c r="E120" s="24" t="s">
        <v>1302</v>
      </c>
      <c r="F120" s="87"/>
      <c r="G120" s="25"/>
      <c r="H120" s="25" t="s">
        <v>1092</v>
      </c>
      <c r="I120" s="24" t="s">
        <v>1045</v>
      </c>
      <c r="J120" s="24"/>
    </row>
    <row r="121" spans="1:10" s="58" customFormat="1" ht="21.75" customHeight="1" x14ac:dyDescent="0.2">
      <c r="A121" s="91" t="s">
        <v>1144</v>
      </c>
      <c r="B121" s="94" t="s">
        <v>1500</v>
      </c>
      <c r="C121" s="94" t="s">
        <v>2187</v>
      </c>
      <c r="D121" s="92" t="s">
        <v>1973</v>
      </c>
      <c r="E121" s="24" t="s">
        <v>1233</v>
      </c>
      <c r="F121" s="87"/>
      <c r="G121" s="25"/>
      <c r="H121" s="25" t="s">
        <v>2015</v>
      </c>
      <c r="I121" s="24" t="s">
        <v>210</v>
      </c>
      <c r="J121" s="24" t="s">
        <v>2016</v>
      </c>
    </row>
    <row r="122" spans="1:10" s="58" customFormat="1" ht="21.75" customHeight="1" x14ac:dyDescent="0.2">
      <c r="A122" s="22" t="s">
        <v>1144</v>
      </c>
      <c r="B122" s="22" t="s">
        <v>1329</v>
      </c>
      <c r="C122" s="22" t="s">
        <v>1329</v>
      </c>
      <c r="D122" s="23" t="s">
        <v>1894</v>
      </c>
      <c r="E122" s="24" t="s">
        <v>1207</v>
      </c>
      <c r="F122" s="87"/>
      <c r="G122" s="25"/>
      <c r="H122" s="25" t="s">
        <v>211</v>
      </c>
      <c r="I122" s="24" t="s">
        <v>212</v>
      </c>
      <c r="J122" s="24"/>
    </row>
    <row r="123" spans="1:10" s="58" customFormat="1" ht="21.75" customHeight="1" x14ac:dyDescent="0.2">
      <c r="A123" s="22" t="s">
        <v>1144</v>
      </c>
      <c r="B123" s="22" t="s">
        <v>1330</v>
      </c>
      <c r="C123" s="22" t="s">
        <v>1330</v>
      </c>
      <c r="D123" s="23" t="s">
        <v>2017</v>
      </c>
      <c r="E123" s="24" t="s">
        <v>213</v>
      </c>
      <c r="F123" s="87"/>
      <c r="G123" s="25"/>
      <c r="H123" s="25" t="s">
        <v>214</v>
      </c>
      <c r="I123" s="24" t="s">
        <v>215</v>
      </c>
      <c r="J123" s="24"/>
    </row>
    <row r="124" spans="1:10" s="58" customFormat="1" ht="21.75" customHeight="1" x14ac:dyDescent="0.2">
      <c r="A124" s="22" t="s">
        <v>1144</v>
      </c>
      <c r="B124" s="22" t="s">
        <v>1330</v>
      </c>
      <c r="C124" s="22" t="s">
        <v>1330</v>
      </c>
      <c r="D124" s="23"/>
      <c r="E124" s="7" t="s">
        <v>903</v>
      </c>
      <c r="F124" s="87"/>
      <c r="G124" s="25"/>
      <c r="H124" s="25" t="s">
        <v>683</v>
      </c>
      <c r="I124" s="24" t="s">
        <v>904</v>
      </c>
      <c r="J124" s="24"/>
    </row>
    <row r="125" spans="1:10" s="58" customFormat="1" ht="21.75" customHeight="1" x14ac:dyDescent="0.2">
      <c r="A125" s="22" t="s">
        <v>1144</v>
      </c>
      <c r="B125" s="22" t="s">
        <v>929</v>
      </c>
      <c r="C125" s="22" t="s">
        <v>224</v>
      </c>
      <c r="D125" s="23" t="s">
        <v>1926</v>
      </c>
      <c r="E125" s="24" t="s">
        <v>1464</v>
      </c>
      <c r="F125" s="87"/>
      <c r="G125" s="25"/>
      <c r="H125" s="25" t="s">
        <v>225</v>
      </c>
      <c r="I125" s="24" t="s">
        <v>226</v>
      </c>
      <c r="J125" s="24" t="s">
        <v>227</v>
      </c>
    </row>
    <row r="126" spans="1:10" s="58" customFormat="1" ht="21.75" customHeight="1" x14ac:dyDescent="0.2">
      <c r="A126" s="22" t="s">
        <v>1144</v>
      </c>
      <c r="B126" s="22" t="s">
        <v>929</v>
      </c>
      <c r="C126" s="22" t="s">
        <v>224</v>
      </c>
      <c r="D126" s="23" t="s">
        <v>1973</v>
      </c>
      <c r="E126" s="24" t="s">
        <v>1233</v>
      </c>
      <c r="F126" s="87"/>
      <c r="G126" s="25"/>
      <c r="H126" s="25" t="s">
        <v>228</v>
      </c>
      <c r="I126" s="24" t="s">
        <v>229</v>
      </c>
      <c r="J126" s="24" t="s">
        <v>230</v>
      </c>
    </row>
    <row r="127" spans="1:10" s="58" customFormat="1" ht="21.75" customHeight="1" x14ac:dyDescent="0.2">
      <c r="A127" s="22" t="s">
        <v>1144</v>
      </c>
      <c r="B127" s="22" t="s">
        <v>929</v>
      </c>
      <c r="C127" s="22" t="s">
        <v>1927</v>
      </c>
      <c r="D127" s="23" t="s">
        <v>2140</v>
      </c>
      <c r="E127" s="74" t="s">
        <v>231</v>
      </c>
      <c r="F127" s="87"/>
      <c r="G127" s="25"/>
      <c r="H127" s="25" t="s">
        <v>232</v>
      </c>
      <c r="I127" s="24" t="s">
        <v>233</v>
      </c>
      <c r="J127" s="24"/>
    </row>
    <row r="128" spans="1:10" s="58" customFormat="1" ht="21.75" customHeight="1" x14ac:dyDescent="0.2">
      <c r="A128" s="22" t="s">
        <v>1144</v>
      </c>
      <c r="B128" s="22" t="s">
        <v>929</v>
      </c>
      <c r="C128" s="22" t="s">
        <v>1927</v>
      </c>
      <c r="D128" s="23" t="s">
        <v>2019</v>
      </c>
      <c r="E128" s="24" t="s">
        <v>1251</v>
      </c>
      <c r="F128" s="87"/>
      <c r="G128" s="25"/>
      <c r="H128" s="25" t="s">
        <v>2021</v>
      </c>
      <c r="I128" s="24" t="s">
        <v>1082</v>
      </c>
      <c r="J128" s="24"/>
    </row>
    <row r="129" spans="1:10" s="58" customFormat="1" ht="21.75" customHeight="1" x14ac:dyDescent="0.2">
      <c r="A129" s="22" t="s">
        <v>1144</v>
      </c>
      <c r="B129" s="22" t="s">
        <v>929</v>
      </c>
      <c r="C129" s="22" t="s">
        <v>1927</v>
      </c>
      <c r="D129" s="23" t="s">
        <v>1926</v>
      </c>
      <c r="E129" s="24" t="s">
        <v>1464</v>
      </c>
      <c r="F129" s="87"/>
      <c r="G129" s="25"/>
      <c r="H129" s="25" t="s">
        <v>225</v>
      </c>
      <c r="I129" s="24" t="s">
        <v>226</v>
      </c>
      <c r="J129" s="24" t="s">
        <v>227</v>
      </c>
    </row>
    <row r="130" spans="1:10" s="58" customFormat="1" ht="21.75" customHeight="1" x14ac:dyDescent="0.2">
      <c r="A130" s="22" t="s">
        <v>1144</v>
      </c>
      <c r="B130" s="22" t="s">
        <v>929</v>
      </c>
      <c r="C130" s="22" t="s">
        <v>2188</v>
      </c>
      <c r="D130" s="23" t="s">
        <v>1910</v>
      </c>
      <c r="E130" s="24" t="s">
        <v>1461</v>
      </c>
      <c r="F130" s="87"/>
      <c r="G130" s="25"/>
      <c r="H130" s="25" t="s">
        <v>216</v>
      </c>
      <c r="I130" s="24" t="s">
        <v>217</v>
      </c>
      <c r="J130" s="24"/>
    </row>
    <row r="131" spans="1:10" s="58" customFormat="1" ht="21.75" customHeight="1" x14ac:dyDescent="0.2">
      <c r="A131" s="22" t="s">
        <v>1144</v>
      </c>
      <c r="B131" s="22" t="s">
        <v>929</v>
      </c>
      <c r="C131" s="22" t="s">
        <v>2188</v>
      </c>
      <c r="D131" s="23" t="s">
        <v>2018</v>
      </c>
      <c r="E131" s="24" t="s">
        <v>218</v>
      </c>
      <c r="F131" s="87"/>
      <c r="G131" s="25"/>
      <c r="H131" s="25" t="s">
        <v>219</v>
      </c>
      <c r="I131" s="24" t="s">
        <v>220</v>
      </c>
      <c r="J131" s="24"/>
    </row>
    <row r="132" spans="1:10" s="58" customFormat="1" ht="21.75" customHeight="1" x14ac:dyDescent="0.2">
      <c r="A132" s="22" t="s">
        <v>1144</v>
      </c>
      <c r="B132" s="22" t="s">
        <v>929</v>
      </c>
      <c r="C132" s="22" t="s">
        <v>2188</v>
      </c>
      <c r="D132" s="23" t="s">
        <v>2019</v>
      </c>
      <c r="E132" s="24" t="s">
        <v>1251</v>
      </c>
      <c r="F132" s="87"/>
      <c r="G132" s="25"/>
      <c r="H132" s="25" t="s">
        <v>1081</v>
      </c>
      <c r="I132" s="24" t="s">
        <v>1082</v>
      </c>
      <c r="J132" s="24"/>
    </row>
    <row r="133" spans="1:10" s="58" customFormat="1" ht="21.75" customHeight="1" x14ac:dyDescent="0.2">
      <c r="A133" s="22" t="s">
        <v>1144</v>
      </c>
      <c r="B133" s="22" t="s">
        <v>929</v>
      </c>
      <c r="C133" s="22" t="s">
        <v>2188</v>
      </c>
      <c r="D133" s="23" t="s">
        <v>1921</v>
      </c>
      <c r="E133" s="71" t="s">
        <v>1407</v>
      </c>
      <c r="F133" s="87"/>
      <c r="G133" s="25"/>
      <c r="H133" s="25" t="s">
        <v>719</v>
      </c>
      <c r="I133" s="24" t="s">
        <v>720</v>
      </c>
      <c r="J133" s="24" t="s">
        <v>721</v>
      </c>
    </row>
    <row r="134" spans="1:10" s="58" customFormat="1" ht="21.75" customHeight="1" x14ac:dyDescent="0.2">
      <c r="A134" s="22" t="s">
        <v>1144</v>
      </c>
      <c r="B134" s="22" t="s">
        <v>929</v>
      </c>
      <c r="C134" s="22" t="s">
        <v>2188</v>
      </c>
      <c r="D134" s="23" t="s">
        <v>2020</v>
      </c>
      <c r="E134" s="24" t="s">
        <v>1034</v>
      </c>
      <c r="F134" s="87"/>
      <c r="G134" s="25"/>
      <c r="H134" s="25" t="s">
        <v>1035</v>
      </c>
      <c r="I134" s="24" t="s">
        <v>1036</v>
      </c>
      <c r="J134" s="24"/>
    </row>
    <row r="135" spans="1:10" s="58" customFormat="1" ht="21.75" customHeight="1" x14ac:dyDescent="0.2">
      <c r="A135" s="22" t="s">
        <v>1144</v>
      </c>
      <c r="B135" s="22" t="s">
        <v>929</v>
      </c>
      <c r="C135" s="22" t="s">
        <v>2188</v>
      </c>
      <c r="D135" s="23" t="s">
        <v>1973</v>
      </c>
      <c r="E135" s="24" t="s">
        <v>1233</v>
      </c>
      <c r="F135" s="87"/>
      <c r="G135" s="25"/>
      <c r="H135" s="25" t="s">
        <v>221</v>
      </c>
      <c r="I135" s="24" t="s">
        <v>222</v>
      </c>
      <c r="J135" s="24" t="s">
        <v>223</v>
      </c>
    </row>
    <row r="136" spans="1:10" s="58" customFormat="1" ht="21.75" customHeight="1" x14ac:dyDescent="0.2">
      <c r="A136" s="22" t="s">
        <v>1144</v>
      </c>
      <c r="B136" s="22" t="s">
        <v>929</v>
      </c>
      <c r="C136" s="22" t="s">
        <v>234</v>
      </c>
      <c r="D136" s="23" t="s">
        <v>1973</v>
      </c>
      <c r="E136" s="24" t="s">
        <v>1233</v>
      </c>
      <c r="F136" s="87"/>
      <c r="G136" s="25"/>
      <c r="H136" s="25" t="s">
        <v>235</v>
      </c>
      <c r="I136" s="24" t="s">
        <v>236</v>
      </c>
      <c r="J136" s="24"/>
    </row>
    <row r="137" spans="1:10" s="58" customFormat="1" ht="21.75" customHeight="1" x14ac:dyDescent="0.2">
      <c r="A137" s="22" t="s">
        <v>1144</v>
      </c>
      <c r="B137" s="22" t="s">
        <v>929</v>
      </c>
      <c r="C137" s="22" t="s">
        <v>1930</v>
      </c>
      <c r="D137" s="23" t="s">
        <v>1931</v>
      </c>
      <c r="E137" s="24" t="s">
        <v>1489</v>
      </c>
      <c r="F137" s="87"/>
      <c r="G137" s="25"/>
      <c r="H137" s="25" t="s">
        <v>237</v>
      </c>
      <c r="I137" s="24" t="s">
        <v>238</v>
      </c>
      <c r="J137" s="24"/>
    </row>
    <row r="138" spans="1:10" s="58" customFormat="1" ht="21.75" customHeight="1" x14ac:dyDescent="0.2">
      <c r="A138" s="22" t="s">
        <v>1144</v>
      </c>
      <c r="B138" s="22" t="s">
        <v>929</v>
      </c>
      <c r="C138" s="22" t="s">
        <v>239</v>
      </c>
      <c r="D138" s="23" t="s">
        <v>1926</v>
      </c>
      <c r="E138" s="24" t="s">
        <v>1464</v>
      </c>
      <c r="F138" s="87"/>
      <c r="G138" s="25"/>
      <c r="H138" s="25" t="s">
        <v>240</v>
      </c>
      <c r="I138" s="24" t="s">
        <v>241</v>
      </c>
      <c r="J138" s="24" t="s">
        <v>227</v>
      </c>
    </row>
  </sheetData>
  <sortState ref="A38:J137">
    <sortCondition ref="B38:B137"/>
    <sortCondition ref="C38:C137"/>
    <sortCondition ref="E38:E137"/>
  </sortState>
  <mergeCells count="1">
    <mergeCell ref="A3:J3"/>
  </mergeCells>
  <hyperlinks>
    <hyperlink ref="J25" r:id="rId1"/>
    <hyperlink ref="J50" r:id="rId2"/>
    <hyperlink ref="J23" r:id="rId3"/>
    <hyperlink ref="J54" r:id="rId4"/>
    <hyperlink ref="J52" r:id="rId5"/>
    <hyperlink ref="J119" r:id="rId6"/>
    <hyperlink ref="J74" r:id="rId7" display="ptofijo@vesainca.com.ve"/>
    <hyperlink ref="J73" r:id="rId8"/>
    <hyperlink ref="J135" r:id="rId9"/>
    <hyperlink ref="J126" r:id="rId10"/>
    <hyperlink ref="J121" r:id="rId11" display="trujillo@vesainca.com.ve"/>
    <hyperlink ref="J87" r:id="rId12"/>
    <hyperlink ref="J125" r:id="rId13"/>
    <hyperlink ref="J129" r:id="rId14"/>
    <hyperlink ref="J138" r:id="rId15"/>
    <hyperlink ref="J133" r:id="rId16"/>
  </hyperlinks>
  <printOptions horizontalCentered="1"/>
  <pageMargins left="0.42" right="0.38" top="0.46" bottom="0.52" header="0.31496062992125984" footer="0.31496062992125984"/>
  <pageSetup scale="75" orientation="landscape" r:id="rId17"/>
  <drawing r:id="rId18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65"/>
  <sheetViews>
    <sheetView showGridLines="0" workbookViewId="0">
      <pane ySplit="4" topLeftCell="A5" activePane="bottomLeft" state="frozen"/>
      <selection activeCell="D1" sqref="A1:K137"/>
      <selection pane="bottomLeft" activeCell="B1" sqref="B1"/>
    </sheetView>
  </sheetViews>
  <sheetFormatPr baseColWidth="10" defaultColWidth="16.7109375" defaultRowHeight="22.5" customHeight="1" x14ac:dyDescent="0.25"/>
  <cols>
    <col min="1" max="1" width="17.42578125" customWidth="1"/>
    <col min="2" max="2" width="12.42578125" customWidth="1"/>
    <col min="3" max="3" width="11.7109375" customWidth="1"/>
    <col min="4" max="4" width="10.140625" customWidth="1"/>
    <col min="5" max="5" width="36" customWidth="1"/>
    <col min="6" max="6" width="12.42578125" style="84" customWidth="1"/>
    <col min="7" max="7" width="13.7109375" customWidth="1"/>
    <col min="8" max="8" width="24.42578125" customWidth="1"/>
    <col min="9" max="9" width="22.85546875" customWidth="1"/>
    <col min="10" max="10" width="13.5703125" customWidth="1"/>
  </cols>
  <sheetData>
    <row r="1" spans="1:10" s="9" customFormat="1" ht="15" x14ac:dyDescent="0.25">
      <c r="F1" s="84"/>
    </row>
    <row r="2" spans="1:10" s="9" customFormat="1" ht="22.5" customHeight="1" x14ac:dyDescent="0.35">
      <c r="A2" s="99" t="s">
        <v>2184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s="9" customFormat="1" ht="15" x14ac:dyDescent="0.25">
      <c r="F3" s="84"/>
    </row>
    <row r="4" spans="1:10" s="2" customFormat="1" ht="36" customHeight="1" thickBot="1" x14ac:dyDescent="0.25">
      <c r="A4" s="30" t="s">
        <v>1145</v>
      </c>
      <c r="B4" s="33" t="s">
        <v>1512</v>
      </c>
      <c r="C4" s="33" t="s">
        <v>1146</v>
      </c>
      <c r="D4" s="33" t="s">
        <v>1095</v>
      </c>
      <c r="E4" s="33" t="s">
        <v>0</v>
      </c>
      <c r="F4" s="85" t="s">
        <v>1514</v>
      </c>
      <c r="G4" s="33" t="s">
        <v>1465</v>
      </c>
      <c r="H4" s="33" t="s">
        <v>1</v>
      </c>
      <c r="I4" s="33" t="s">
        <v>2</v>
      </c>
      <c r="J4" s="33" t="s">
        <v>3</v>
      </c>
    </row>
    <row r="5" spans="1:10" s="16" customFormat="1" ht="21.75" customHeight="1" thickTop="1" x14ac:dyDescent="0.2">
      <c r="A5" s="34" t="s">
        <v>1147</v>
      </c>
      <c r="B5" s="34" t="s">
        <v>4</v>
      </c>
      <c r="C5" s="34" t="s">
        <v>4</v>
      </c>
      <c r="D5" s="35" t="s">
        <v>2050</v>
      </c>
      <c r="E5" s="37" t="s">
        <v>1312</v>
      </c>
      <c r="F5" s="50"/>
      <c r="G5" s="36"/>
      <c r="H5" s="37" t="s">
        <v>65</v>
      </c>
      <c r="I5" s="37" t="s">
        <v>66</v>
      </c>
      <c r="J5" s="25"/>
    </row>
    <row r="6" spans="1:10" s="16" customFormat="1" ht="21.75" customHeight="1" x14ac:dyDescent="0.2">
      <c r="A6" s="34" t="s">
        <v>1147</v>
      </c>
      <c r="B6" s="34" t="s">
        <v>4</v>
      </c>
      <c r="C6" s="34" t="s">
        <v>4</v>
      </c>
      <c r="D6" s="35" t="s">
        <v>2022</v>
      </c>
      <c r="E6" s="37" t="s">
        <v>1252</v>
      </c>
      <c r="F6" s="50"/>
      <c r="G6" s="36"/>
      <c r="H6" s="37" t="s">
        <v>1029</v>
      </c>
      <c r="I6" s="37" t="s">
        <v>1030</v>
      </c>
      <c r="J6" s="25"/>
    </row>
    <row r="7" spans="1:10" s="16" customFormat="1" ht="21.75" customHeight="1" x14ac:dyDescent="0.2">
      <c r="A7" s="34" t="s">
        <v>1147</v>
      </c>
      <c r="B7" s="34" t="s">
        <v>4</v>
      </c>
      <c r="C7" s="34" t="s">
        <v>4</v>
      </c>
      <c r="D7" s="35" t="s">
        <v>2023</v>
      </c>
      <c r="E7" s="37" t="s">
        <v>1253</v>
      </c>
      <c r="F7" s="50"/>
      <c r="G7" s="36"/>
      <c r="H7" s="37" t="s">
        <v>5</v>
      </c>
      <c r="I7" s="37" t="s">
        <v>6</v>
      </c>
      <c r="J7" s="25"/>
    </row>
    <row r="8" spans="1:10" s="16" customFormat="1" ht="21.75" customHeight="1" x14ac:dyDescent="0.2">
      <c r="A8" s="34" t="s">
        <v>1147</v>
      </c>
      <c r="B8" s="34" t="s">
        <v>4</v>
      </c>
      <c r="C8" s="34" t="s">
        <v>4</v>
      </c>
      <c r="D8" s="35" t="s">
        <v>2023</v>
      </c>
      <c r="E8" s="37" t="s">
        <v>1253</v>
      </c>
      <c r="F8" s="50"/>
      <c r="G8" s="36"/>
      <c r="H8" s="37" t="s">
        <v>7</v>
      </c>
      <c r="I8" s="37" t="s">
        <v>8</v>
      </c>
      <c r="J8" s="25"/>
    </row>
    <row r="9" spans="1:10" s="16" customFormat="1" ht="21.75" customHeight="1" x14ac:dyDescent="0.2">
      <c r="A9" s="34" t="s">
        <v>1147</v>
      </c>
      <c r="B9" s="34" t="s">
        <v>4</v>
      </c>
      <c r="C9" s="34" t="s">
        <v>4</v>
      </c>
      <c r="D9" s="35" t="s">
        <v>2024</v>
      </c>
      <c r="E9" s="37" t="s">
        <v>1303</v>
      </c>
      <c r="F9" s="50"/>
      <c r="G9" s="36"/>
      <c r="H9" s="37" t="s">
        <v>9</v>
      </c>
      <c r="I9" s="37" t="s">
        <v>10</v>
      </c>
      <c r="J9" s="25"/>
    </row>
    <row r="10" spans="1:10" s="16" customFormat="1" ht="21.75" customHeight="1" x14ac:dyDescent="0.2">
      <c r="A10" s="34" t="s">
        <v>1147</v>
      </c>
      <c r="B10" s="34" t="s">
        <v>4</v>
      </c>
      <c r="C10" s="34" t="s">
        <v>4</v>
      </c>
      <c r="D10" s="35" t="s">
        <v>2025</v>
      </c>
      <c r="E10" s="37" t="s">
        <v>1254</v>
      </c>
      <c r="F10" s="50"/>
      <c r="G10" s="36"/>
      <c r="H10" s="37" t="s">
        <v>2026</v>
      </c>
      <c r="I10" s="37" t="s">
        <v>928</v>
      </c>
      <c r="J10" s="25"/>
    </row>
    <row r="11" spans="1:10" s="16" customFormat="1" ht="21.75" customHeight="1" x14ac:dyDescent="0.2">
      <c r="A11" s="34" t="s">
        <v>1147</v>
      </c>
      <c r="B11" s="34" t="s">
        <v>4</v>
      </c>
      <c r="C11" s="34" t="s">
        <v>4</v>
      </c>
      <c r="D11" s="35" t="s">
        <v>2027</v>
      </c>
      <c r="E11" s="37" t="s">
        <v>1304</v>
      </c>
      <c r="F11" s="50"/>
      <c r="G11" s="36"/>
      <c r="H11" s="37" t="s">
        <v>11</v>
      </c>
      <c r="I11" s="37" t="s">
        <v>12</v>
      </c>
      <c r="J11" s="25" t="s">
        <v>13</v>
      </c>
    </row>
    <row r="12" spans="1:10" s="16" customFormat="1" ht="21.75" customHeight="1" x14ac:dyDescent="0.2">
      <c r="A12" s="34" t="s">
        <v>1147</v>
      </c>
      <c r="B12" s="34" t="s">
        <v>4</v>
      </c>
      <c r="C12" s="34" t="s">
        <v>4</v>
      </c>
      <c r="D12" s="35" t="s">
        <v>2028</v>
      </c>
      <c r="E12" s="37" t="s">
        <v>1255</v>
      </c>
      <c r="F12" s="50"/>
      <c r="G12" s="36"/>
      <c r="H12" s="37" t="s">
        <v>950</v>
      </c>
      <c r="I12" s="37" t="s">
        <v>951</v>
      </c>
      <c r="J12" s="25"/>
    </row>
    <row r="13" spans="1:10" s="16" customFormat="1" ht="21.75" customHeight="1" x14ac:dyDescent="0.2">
      <c r="A13" s="34" t="s">
        <v>1147</v>
      </c>
      <c r="B13" s="34" t="s">
        <v>4</v>
      </c>
      <c r="C13" s="34" t="s">
        <v>4</v>
      </c>
      <c r="D13" s="35" t="s">
        <v>1945</v>
      </c>
      <c r="E13" s="37" t="s">
        <v>1215</v>
      </c>
      <c r="F13" s="50"/>
      <c r="G13" s="36"/>
      <c r="H13" s="37" t="s">
        <v>14</v>
      </c>
      <c r="I13" s="37" t="s">
        <v>15</v>
      </c>
      <c r="J13" s="25"/>
    </row>
    <row r="14" spans="1:10" s="16" customFormat="1" ht="21.75" customHeight="1" x14ac:dyDescent="0.2">
      <c r="A14" s="34" t="s">
        <v>1147</v>
      </c>
      <c r="B14" s="34" t="s">
        <v>4</v>
      </c>
      <c r="C14" s="34" t="s">
        <v>4</v>
      </c>
      <c r="D14" s="35" t="s">
        <v>1945</v>
      </c>
      <c r="E14" s="37" t="s">
        <v>1215</v>
      </c>
      <c r="F14" s="50"/>
      <c r="G14" s="36"/>
      <c r="H14" s="37" t="s">
        <v>16</v>
      </c>
      <c r="I14" s="37" t="s">
        <v>892</v>
      </c>
      <c r="J14" s="25"/>
    </row>
    <row r="15" spans="1:10" s="16" customFormat="1" ht="21.75" customHeight="1" x14ac:dyDescent="0.2">
      <c r="A15" s="34" t="s">
        <v>1147</v>
      </c>
      <c r="B15" s="34" t="s">
        <v>4</v>
      </c>
      <c r="C15" s="34" t="s">
        <v>4</v>
      </c>
      <c r="D15" s="35" t="s">
        <v>1945</v>
      </c>
      <c r="E15" s="37" t="s">
        <v>1215</v>
      </c>
      <c r="F15" s="50"/>
      <c r="G15" s="36"/>
      <c r="H15" s="37" t="s">
        <v>67</v>
      </c>
      <c r="I15" s="37" t="s">
        <v>68</v>
      </c>
      <c r="J15" s="25"/>
    </row>
    <row r="16" spans="1:10" s="16" customFormat="1" ht="21.75" customHeight="1" x14ac:dyDescent="0.2">
      <c r="A16" s="34" t="s">
        <v>1147</v>
      </c>
      <c r="B16" s="34" t="s">
        <v>4</v>
      </c>
      <c r="C16" s="34" t="s">
        <v>4</v>
      </c>
      <c r="D16" s="35" t="s">
        <v>2029</v>
      </c>
      <c r="E16" s="37" t="s">
        <v>2030</v>
      </c>
      <c r="F16" s="50"/>
      <c r="G16" s="36"/>
      <c r="H16" s="37" t="s">
        <v>849</v>
      </c>
      <c r="I16" s="37" t="s">
        <v>850</v>
      </c>
      <c r="J16" s="25"/>
    </row>
    <row r="17" spans="1:10" s="16" customFormat="1" ht="21.75" customHeight="1" x14ac:dyDescent="0.2">
      <c r="A17" s="34" t="s">
        <v>1147</v>
      </c>
      <c r="B17" s="34" t="s">
        <v>4</v>
      </c>
      <c r="C17" s="34" t="s">
        <v>4</v>
      </c>
      <c r="D17" s="35" t="s">
        <v>2031</v>
      </c>
      <c r="E17" s="37" t="s">
        <v>1256</v>
      </c>
      <c r="F17" s="50"/>
      <c r="G17" s="36"/>
      <c r="H17" s="37" t="s">
        <v>21</v>
      </c>
      <c r="I17" s="37" t="s">
        <v>22</v>
      </c>
      <c r="J17" s="25"/>
    </row>
    <row r="18" spans="1:10" s="16" customFormat="1" ht="21.75" customHeight="1" x14ac:dyDescent="0.2">
      <c r="A18" s="34" t="s">
        <v>2169</v>
      </c>
      <c r="B18" s="34" t="s">
        <v>4</v>
      </c>
      <c r="C18" s="34" t="s">
        <v>4</v>
      </c>
      <c r="D18" s="35" t="s">
        <v>2170</v>
      </c>
      <c r="E18" s="37" t="s">
        <v>2171</v>
      </c>
      <c r="F18" s="88">
        <v>41908</v>
      </c>
      <c r="G18" s="36"/>
      <c r="H18" s="37" t="s">
        <v>2172</v>
      </c>
      <c r="I18" s="37" t="s">
        <v>2173</v>
      </c>
      <c r="J18" s="25" t="s">
        <v>2174</v>
      </c>
    </row>
    <row r="19" spans="1:10" s="16" customFormat="1" ht="21.75" customHeight="1" x14ac:dyDescent="0.2">
      <c r="A19" s="34" t="s">
        <v>1147</v>
      </c>
      <c r="B19" s="34" t="s">
        <v>4</v>
      </c>
      <c r="C19" s="34" t="s">
        <v>4</v>
      </c>
      <c r="D19" s="35" t="s">
        <v>2032</v>
      </c>
      <c r="E19" s="37" t="s">
        <v>1269</v>
      </c>
      <c r="F19" s="50"/>
      <c r="G19" s="36"/>
      <c r="H19" s="37" t="s">
        <v>2033</v>
      </c>
      <c r="I19" s="37" t="s">
        <v>23</v>
      </c>
      <c r="J19" s="25"/>
    </row>
    <row r="20" spans="1:10" s="16" customFormat="1" ht="21.75" customHeight="1" x14ac:dyDescent="0.2">
      <c r="A20" s="34" t="s">
        <v>1147</v>
      </c>
      <c r="B20" s="34" t="s">
        <v>4</v>
      </c>
      <c r="C20" s="34" t="s">
        <v>4</v>
      </c>
      <c r="D20" s="35" t="s">
        <v>2034</v>
      </c>
      <c r="E20" s="37" t="s">
        <v>1257</v>
      </c>
      <c r="F20" s="50"/>
      <c r="G20" s="36"/>
      <c r="H20" s="37" t="s">
        <v>751</v>
      </c>
      <c r="I20" s="37" t="s">
        <v>752</v>
      </c>
      <c r="J20" s="25"/>
    </row>
    <row r="21" spans="1:10" s="16" customFormat="1" ht="21.75" customHeight="1" x14ac:dyDescent="0.2">
      <c r="A21" s="34" t="s">
        <v>1147</v>
      </c>
      <c r="B21" s="34" t="s">
        <v>4</v>
      </c>
      <c r="C21" s="34" t="s">
        <v>4</v>
      </c>
      <c r="D21" s="35" t="s">
        <v>2035</v>
      </c>
      <c r="E21" s="37" t="s">
        <v>1305</v>
      </c>
      <c r="F21" s="50"/>
      <c r="G21" s="36"/>
      <c r="H21" s="37" t="s">
        <v>776</v>
      </c>
      <c r="I21" s="37" t="s">
        <v>777</v>
      </c>
      <c r="J21" s="25"/>
    </row>
    <row r="22" spans="1:10" s="16" customFormat="1" ht="21.75" customHeight="1" x14ac:dyDescent="0.2">
      <c r="A22" s="34" t="s">
        <v>1147</v>
      </c>
      <c r="B22" s="34" t="s">
        <v>4</v>
      </c>
      <c r="C22" s="34" t="s">
        <v>4</v>
      </c>
      <c r="D22" s="35" t="s">
        <v>2036</v>
      </c>
      <c r="E22" s="37" t="s">
        <v>1306</v>
      </c>
      <c r="F22" s="50"/>
      <c r="G22" s="36"/>
      <c r="H22" s="37" t="s">
        <v>1160</v>
      </c>
      <c r="I22" s="37" t="s">
        <v>1161</v>
      </c>
      <c r="J22" s="25"/>
    </row>
    <row r="23" spans="1:10" s="16" customFormat="1" ht="21.75" customHeight="1" x14ac:dyDescent="0.2">
      <c r="A23" s="34" t="s">
        <v>1147</v>
      </c>
      <c r="B23" s="34" t="s">
        <v>4</v>
      </c>
      <c r="C23" s="34" t="s">
        <v>4</v>
      </c>
      <c r="D23" s="35" t="s">
        <v>2037</v>
      </c>
      <c r="E23" s="37" t="s">
        <v>1258</v>
      </c>
      <c r="F23" s="50"/>
      <c r="G23" s="36"/>
      <c r="H23" s="37" t="s">
        <v>26</v>
      </c>
      <c r="I23" s="37" t="s">
        <v>783</v>
      </c>
      <c r="J23" s="25"/>
    </row>
    <row r="24" spans="1:10" s="16" customFormat="1" ht="21.75" customHeight="1" x14ac:dyDescent="0.2">
      <c r="A24" s="34" t="s">
        <v>1147</v>
      </c>
      <c r="B24" s="34" t="s">
        <v>4</v>
      </c>
      <c r="C24" s="34" t="s">
        <v>4</v>
      </c>
      <c r="D24" s="35" t="s">
        <v>2037</v>
      </c>
      <c r="E24" s="37" t="s">
        <v>1258</v>
      </c>
      <c r="F24" s="50"/>
      <c r="G24" s="36"/>
      <c r="H24" s="37" t="s">
        <v>31</v>
      </c>
      <c r="I24" s="37" t="s">
        <v>32</v>
      </c>
      <c r="J24" s="25"/>
    </row>
    <row r="25" spans="1:10" s="16" customFormat="1" ht="21.75" customHeight="1" x14ac:dyDescent="0.2">
      <c r="A25" s="34" t="s">
        <v>1147</v>
      </c>
      <c r="B25" s="34" t="s">
        <v>4</v>
      </c>
      <c r="C25" s="34" t="s">
        <v>4</v>
      </c>
      <c r="D25" s="35" t="s">
        <v>2037</v>
      </c>
      <c r="E25" s="37" t="s">
        <v>1258</v>
      </c>
      <c r="F25" s="50"/>
      <c r="G25" s="36"/>
      <c r="H25" s="37" t="s">
        <v>28</v>
      </c>
      <c r="I25" s="37" t="s">
        <v>29</v>
      </c>
      <c r="J25" s="25" t="s">
        <v>30</v>
      </c>
    </row>
    <row r="26" spans="1:10" s="16" customFormat="1" ht="21.75" customHeight="1" x14ac:dyDescent="0.2">
      <c r="A26" s="34" t="s">
        <v>1147</v>
      </c>
      <c r="B26" s="34" t="s">
        <v>4</v>
      </c>
      <c r="C26" s="34" t="s">
        <v>4</v>
      </c>
      <c r="D26" s="35" t="s">
        <v>2037</v>
      </c>
      <c r="E26" s="37" t="s">
        <v>1258</v>
      </c>
      <c r="F26" s="50"/>
      <c r="G26" s="36"/>
      <c r="H26" s="37" t="s">
        <v>26</v>
      </c>
      <c r="I26" s="37" t="s">
        <v>27</v>
      </c>
      <c r="J26" s="25"/>
    </row>
    <row r="27" spans="1:10" s="16" customFormat="1" ht="21.75" customHeight="1" x14ac:dyDescent="0.2">
      <c r="A27" s="34" t="s">
        <v>1147</v>
      </c>
      <c r="B27" s="34" t="s">
        <v>4</v>
      </c>
      <c r="C27" s="34" t="s">
        <v>4</v>
      </c>
      <c r="D27" s="35" t="s">
        <v>2037</v>
      </c>
      <c r="E27" s="37" t="s">
        <v>1258</v>
      </c>
      <c r="F27" s="50"/>
      <c r="G27" s="36"/>
      <c r="H27" s="37" t="s">
        <v>33</v>
      </c>
      <c r="I27" s="37" t="s">
        <v>34</v>
      </c>
      <c r="J27" s="25"/>
    </row>
    <row r="28" spans="1:10" s="16" customFormat="1" ht="21.75" customHeight="1" x14ac:dyDescent="0.2">
      <c r="A28" s="34" t="s">
        <v>1147</v>
      </c>
      <c r="B28" s="34" t="s">
        <v>4</v>
      </c>
      <c r="C28" s="34" t="s">
        <v>4</v>
      </c>
      <c r="D28" s="35" t="s">
        <v>2037</v>
      </c>
      <c r="E28" s="37" t="s">
        <v>1258</v>
      </c>
      <c r="F28" s="50"/>
      <c r="G28" s="36"/>
      <c r="H28" s="37" t="s">
        <v>35</v>
      </c>
      <c r="I28" s="37" t="s">
        <v>36</v>
      </c>
      <c r="J28" s="25"/>
    </row>
    <row r="29" spans="1:10" s="16" customFormat="1" ht="21.75" customHeight="1" x14ac:dyDescent="0.2">
      <c r="A29" s="34" t="s">
        <v>1147</v>
      </c>
      <c r="B29" s="34" t="s">
        <v>4</v>
      </c>
      <c r="C29" s="34" t="s">
        <v>4</v>
      </c>
      <c r="D29" s="35" t="s">
        <v>2037</v>
      </c>
      <c r="E29" s="37" t="s">
        <v>1258</v>
      </c>
      <c r="F29" s="50"/>
      <c r="G29" s="36"/>
      <c r="H29" s="37" t="s">
        <v>37</v>
      </c>
      <c r="I29" s="37" t="s">
        <v>38</v>
      </c>
      <c r="J29" s="25"/>
    </row>
    <row r="30" spans="1:10" s="16" customFormat="1" ht="21.75" customHeight="1" x14ac:dyDescent="0.2">
      <c r="A30" s="34" t="s">
        <v>1147</v>
      </c>
      <c r="B30" s="34" t="s">
        <v>4</v>
      </c>
      <c r="C30" s="34" t="s">
        <v>4</v>
      </c>
      <c r="D30" s="35" t="s">
        <v>2038</v>
      </c>
      <c r="E30" s="37" t="s">
        <v>1259</v>
      </c>
      <c r="F30" s="50"/>
      <c r="G30" s="36"/>
      <c r="H30" s="37" t="s">
        <v>43</v>
      </c>
      <c r="I30" s="37" t="s">
        <v>44</v>
      </c>
      <c r="J30" s="25"/>
    </row>
    <row r="31" spans="1:10" s="16" customFormat="1" ht="21.75" customHeight="1" x14ac:dyDescent="0.2">
      <c r="A31" s="34" t="s">
        <v>1147</v>
      </c>
      <c r="B31" s="34" t="s">
        <v>4</v>
      </c>
      <c r="C31" s="34" t="s">
        <v>4</v>
      </c>
      <c r="D31" s="35" t="s">
        <v>2039</v>
      </c>
      <c r="E31" s="37" t="s">
        <v>1307</v>
      </c>
      <c r="F31" s="50"/>
      <c r="G31" s="36"/>
      <c r="H31" s="37" t="s">
        <v>2040</v>
      </c>
      <c r="I31" s="37" t="s">
        <v>45</v>
      </c>
      <c r="J31" s="25"/>
    </row>
    <row r="32" spans="1:10" s="16" customFormat="1" ht="21.75" customHeight="1" x14ac:dyDescent="0.2">
      <c r="A32" s="34" t="s">
        <v>2169</v>
      </c>
      <c r="B32" s="34" t="s">
        <v>4</v>
      </c>
      <c r="C32" s="34" t="s">
        <v>4</v>
      </c>
      <c r="D32" s="35" t="s">
        <v>2175</v>
      </c>
      <c r="E32" s="37" t="s">
        <v>2176</v>
      </c>
      <c r="F32" s="88">
        <v>41908</v>
      </c>
      <c r="G32" s="36"/>
      <c r="H32" s="37" t="s">
        <v>2177</v>
      </c>
      <c r="I32" s="37" t="s">
        <v>2178</v>
      </c>
      <c r="J32" s="25"/>
    </row>
    <row r="33" spans="1:10" s="16" customFormat="1" ht="21.75" customHeight="1" x14ac:dyDescent="0.2">
      <c r="A33" s="34" t="s">
        <v>1147</v>
      </c>
      <c r="B33" s="34" t="s">
        <v>4</v>
      </c>
      <c r="C33" s="34" t="s">
        <v>4</v>
      </c>
      <c r="D33" s="35" t="s">
        <v>2041</v>
      </c>
      <c r="E33" s="37" t="s">
        <v>1308</v>
      </c>
      <c r="F33" s="50"/>
      <c r="G33" s="36"/>
      <c r="H33" s="37" t="s">
        <v>1162</v>
      </c>
      <c r="I33" s="37" t="s">
        <v>1163</v>
      </c>
      <c r="J33" s="25"/>
    </row>
    <row r="34" spans="1:10" s="16" customFormat="1" ht="21.75" customHeight="1" x14ac:dyDescent="0.2">
      <c r="A34" s="34" t="s">
        <v>1147</v>
      </c>
      <c r="B34" s="34" t="s">
        <v>4</v>
      </c>
      <c r="C34" s="34" t="s">
        <v>4</v>
      </c>
      <c r="D34" s="35" t="s">
        <v>2042</v>
      </c>
      <c r="E34" s="37" t="s">
        <v>1260</v>
      </c>
      <c r="F34" s="50"/>
      <c r="G34" s="36"/>
      <c r="H34" s="37" t="s">
        <v>1027</v>
      </c>
      <c r="I34" s="37" t="s">
        <v>1028</v>
      </c>
      <c r="J34" s="25"/>
    </row>
    <row r="35" spans="1:10" s="16" customFormat="1" ht="21.75" customHeight="1" x14ac:dyDescent="0.2">
      <c r="A35" s="34" t="s">
        <v>1147</v>
      </c>
      <c r="B35" s="34" t="s">
        <v>4</v>
      </c>
      <c r="C35" s="34" t="s">
        <v>4</v>
      </c>
      <c r="D35" s="35" t="s">
        <v>2043</v>
      </c>
      <c r="E35" s="37" t="s">
        <v>1309</v>
      </c>
      <c r="F35" s="50"/>
      <c r="G35" s="36"/>
      <c r="H35" s="37" t="s">
        <v>2044</v>
      </c>
      <c r="I35" s="37" t="s">
        <v>53</v>
      </c>
      <c r="J35" s="25"/>
    </row>
    <row r="36" spans="1:10" s="16" customFormat="1" ht="21.75" customHeight="1" x14ac:dyDescent="0.2">
      <c r="A36" s="34" t="s">
        <v>1147</v>
      </c>
      <c r="B36" s="34" t="s">
        <v>4</v>
      </c>
      <c r="C36" s="34" t="s">
        <v>4</v>
      </c>
      <c r="D36" s="35" t="s">
        <v>2047</v>
      </c>
      <c r="E36" s="37" t="s">
        <v>1262</v>
      </c>
      <c r="F36" s="50"/>
      <c r="G36" s="36"/>
      <c r="H36" s="37" t="s">
        <v>55</v>
      </c>
      <c r="I36" s="37" t="s">
        <v>56</v>
      </c>
      <c r="J36" s="25"/>
    </row>
    <row r="37" spans="1:10" s="16" customFormat="1" ht="21.75" customHeight="1" x14ac:dyDescent="0.2">
      <c r="A37" s="34" t="s">
        <v>1147</v>
      </c>
      <c r="B37" s="34" t="s">
        <v>4</v>
      </c>
      <c r="C37" s="34" t="s">
        <v>4</v>
      </c>
      <c r="D37" s="35" t="s">
        <v>2045</v>
      </c>
      <c r="E37" s="37" t="s">
        <v>1261</v>
      </c>
      <c r="F37" s="50"/>
      <c r="G37" s="36"/>
      <c r="H37" s="37" t="s">
        <v>855</v>
      </c>
      <c r="I37" s="37" t="s">
        <v>856</v>
      </c>
      <c r="J37" s="25"/>
    </row>
    <row r="38" spans="1:10" s="16" customFormat="1" ht="21.75" customHeight="1" x14ac:dyDescent="0.2">
      <c r="A38" s="34" t="s">
        <v>1147</v>
      </c>
      <c r="B38" s="34" t="s">
        <v>4</v>
      </c>
      <c r="C38" s="34" t="s">
        <v>4</v>
      </c>
      <c r="D38" s="35" t="s">
        <v>2045</v>
      </c>
      <c r="E38" s="37" t="s">
        <v>1261</v>
      </c>
      <c r="F38" s="50"/>
      <c r="G38" s="36"/>
      <c r="H38" s="37" t="s">
        <v>780</v>
      </c>
      <c r="I38" s="37" t="s">
        <v>781</v>
      </c>
      <c r="J38" s="25"/>
    </row>
    <row r="39" spans="1:10" s="16" customFormat="1" ht="21.75" customHeight="1" x14ac:dyDescent="0.2">
      <c r="A39" s="34" t="s">
        <v>1147</v>
      </c>
      <c r="B39" s="34" t="s">
        <v>4</v>
      </c>
      <c r="C39" s="34" t="s">
        <v>4</v>
      </c>
      <c r="D39" s="35" t="s">
        <v>2046</v>
      </c>
      <c r="E39" s="37" t="s">
        <v>1000</v>
      </c>
      <c r="F39" s="50"/>
      <c r="G39" s="36"/>
      <c r="H39" s="37" t="s">
        <v>1001</v>
      </c>
      <c r="I39" s="37" t="s">
        <v>1002</v>
      </c>
      <c r="J39" s="25"/>
    </row>
    <row r="40" spans="1:10" s="16" customFormat="1" ht="21.75" customHeight="1" x14ac:dyDescent="0.2">
      <c r="A40" s="34" t="s">
        <v>1147</v>
      </c>
      <c r="B40" s="34" t="s">
        <v>4</v>
      </c>
      <c r="C40" s="34" t="s">
        <v>4</v>
      </c>
      <c r="D40" s="35"/>
      <c r="E40" s="37" t="s">
        <v>57</v>
      </c>
      <c r="F40" s="50"/>
      <c r="G40" s="36"/>
      <c r="H40" s="37" t="s">
        <v>58</v>
      </c>
      <c r="I40" s="37" t="s">
        <v>59</v>
      </c>
      <c r="J40" s="25"/>
    </row>
    <row r="41" spans="1:10" s="16" customFormat="1" ht="21.75" customHeight="1" x14ac:dyDescent="0.2">
      <c r="A41" s="34" t="s">
        <v>1147</v>
      </c>
      <c r="B41" s="34" t="s">
        <v>4</v>
      </c>
      <c r="C41" s="34" t="s">
        <v>4</v>
      </c>
      <c r="D41" s="35" t="s">
        <v>2048</v>
      </c>
      <c r="E41" s="37" t="s">
        <v>1310</v>
      </c>
      <c r="F41" s="50"/>
      <c r="G41" s="36"/>
      <c r="H41" s="37" t="s">
        <v>60</v>
      </c>
      <c r="I41" s="37" t="s">
        <v>61</v>
      </c>
      <c r="J41" s="25" t="s">
        <v>62</v>
      </c>
    </row>
    <row r="42" spans="1:10" s="16" customFormat="1" ht="21.75" customHeight="1" x14ac:dyDescent="0.2">
      <c r="A42" s="34" t="s">
        <v>1147</v>
      </c>
      <c r="B42" s="34" t="s">
        <v>4</v>
      </c>
      <c r="C42" s="34" t="s">
        <v>4</v>
      </c>
      <c r="D42" s="35" t="s">
        <v>2049</v>
      </c>
      <c r="E42" s="37" t="s">
        <v>1311</v>
      </c>
      <c r="F42" s="50"/>
      <c r="G42" s="36"/>
      <c r="H42" s="37" t="s">
        <v>63</v>
      </c>
      <c r="I42" s="37" t="s">
        <v>64</v>
      </c>
      <c r="J42" s="25"/>
    </row>
    <row r="43" spans="1:10" s="16" customFormat="1" ht="21.75" customHeight="1" x14ac:dyDescent="0.2">
      <c r="A43" s="34" t="s">
        <v>1147</v>
      </c>
      <c r="B43" s="34" t="s">
        <v>4</v>
      </c>
      <c r="C43" s="34" t="s">
        <v>4</v>
      </c>
      <c r="D43" s="35" t="s">
        <v>2051</v>
      </c>
      <c r="E43" s="37" t="s">
        <v>1164</v>
      </c>
      <c r="F43" s="50"/>
      <c r="G43" s="36"/>
      <c r="H43" s="37" t="s">
        <v>1165</v>
      </c>
      <c r="I43" s="37" t="s">
        <v>1166</v>
      </c>
      <c r="J43" s="25"/>
    </row>
    <row r="44" spans="1:10" s="16" customFormat="1" ht="21.75" customHeight="1" x14ac:dyDescent="0.2">
      <c r="A44" s="34" t="s">
        <v>1147</v>
      </c>
      <c r="B44" s="34" t="s">
        <v>4</v>
      </c>
      <c r="C44" s="34" t="s">
        <v>4</v>
      </c>
      <c r="D44" s="35" t="s">
        <v>2052</v>
      </c>
      <c r="E44" s="37" t="s">
        <v>1263</v>
      </c>
      <c r="F44" s="50"/>
      <c r="G44" s="36"/>
      <c r="H44" s="37" t="s">
        <v>794</v>
      </c>
      <c r="I44" s="37" t="s">
        <v>795</v>
      </c>
      <c r="J44" s="25"/>
    </row>
    <row r="45" spans="1:10" s="16" customFormat="1" ht="21.75" customHeight="1" x14ac:dyDescent="0.2">
      <c r="A45" s="34" t="s">
        <v>1147</v>
      </c>
      <c r="B45" s="34" t="s">
        <v>69</v>
      </c>
      <c r="C45" s="34" t="s">
        <v>1048</v>
      </c>
      <c r="D45" s="35" t="s">
        <v>2053</v>
      </c>
      <c r="E45" s="37" t="s">
        <v>1313</v>
      </c>
      <c r="F45" s="50"/>
      <c r="G45" s="36"/>
      <c r="H45" s="37" t="s">
        <v>1046</v>
      </c>
      <c r="I45" s="37" t="s">
        <v>1047</v>
      </c>
      <c r="J45" s="25"/>
    </row>
    <row r="46" spans="1:10" s="16" customFormat="1" ht="21.75" customHeight="1" x14ac:dyDescent="0.2">
      <c r="A46" s="34" t="s">
        <v>1147</v>
      </c>
      <c r="B46" s="34" t="s">
        <v>69</v>
      </c>
      <c r="C46" s="34" t="s">
        <v>69</v>
      </c>
      <c r="D46" s="35" t="s">
        <v>1945</v>
      </c>
      <c r="E46" s="37" t="s">
        <v>1215</v>
      </c>
      <c r="F46" s="50"/>
      <c r="G46" s="36"/>
      <c r="H46" s="1" t="s">
        <v>70</v>
      </c>
      <c r="I46" s="1" t="s">
        <v>71</v>
      </c>
      <c r="J46" s="25"/>
    </row>
    <row r="47" spans="1:10" s="16" customFormat="1" ht="21.75" customHeight="1" x14ac:dyDescent="0.2">
      <c r="A47" s="34" t="s">
        <v>1147</v>
      </c>
      <c r="B47" s="34" t="s">
        <v>69</v>
      </c>
      <c r="C47" s="34" t="s">
        <v>69</v>
      </c>
      <c r="D47" s="35" t="s">
        <v>1945</v>
      </c>
      <c r="E47" s="37" t="s">
        <v>2122</v>
      </c>
      <c r="F47" s="50"/>
      <c r="G47" s="36"/>
      <c r="H47" s="79" t="s">
        <v>2123</v>
      </c>
      <c r="I47" s="80" t="s">
        <v>2124</v>
      </c>
      <c r="J47" s="25"/>
    </row>
    <row r="48" spans="1:10" s="16" customFormat="1" ht="21.75" customHeight="1" x14ac:dyDescent="0.2">
      <c r="A48" s="34" t="s">
        <v>1147</v>
      </c>
      <c r="B48" s="34" t="s">
        <v>756</v>
      </c>
      <c r="C48" s="34" t="s">
        <v>756</v>
      </c>
      <c r="D48" s="35" t="s">
        <v>2054</v>
      </c>
      <c r="E48" s="37" t="s">
        <v>757</v>
      </c>
      <c r="F48" s="50"/>
      <c r="G48" s="36"/>
      <c r="H48" s="37" t="s">
        <v>758</v>
      </c>
      <c r="I48" s="37" t="s">
        <v>759</v>
      </c>
      <c r="J48" s="25"/>
    </row>
    <row r="49" spans="1:10" s="16" customFormat="1" ht="21.75" customHeight="1" x14ac:dyDescent="0.2">
      <c r="A49" s="34" t="s">
        <v>1147</v>
      </c>
      <c r="B49" s="34" t="s">
        <v>756</v>
      </c>
      <c r="C49" s="34" t="s">
        <v>756</v>
      </c>
      <c r="D49" s="35" t="s">
        <v>2055</v>
      </c>
      <c r="E49" s="37" t="s">
        <v>1314</v>
      </c>
      <c r="F49" s="50"/>
      <c r="G49" s="36"/>
      <c r="H49" s="37" t="s">
        <v>882</v>
      </c>
      <c r="I49" s="37" t="s">
        <v>883</v>
      </c>
      <c r="J49" s="25"/>
    </row>
    <row r="50" spans="1:10" s="16" customFormat="1" ht="21.75" customHeight="1" x14ac:dyDescent="0.2">
      <c r="A50" s="34" t="s">
        <v>1147</v>
      </c>
      <c r="B50" s="34" t="s">
        <v>756</v>
      </c>
      <c r="C50" s="34" t="s">
        <v>756</v>
      </c>
      <c r="D50" s="35" t="s">
        <v>2056</v>
      </c>
      <c r="E50" s="37" t="s">
        <v>1264</v>
      </c>
      <c r="F50" s="50"/>
      <c r="G50" s="36"/>
      <c r="H50" s="37" t="s">
        <v>884</v>
      </c>
      <c r="I50" s="37" t="s">
        <v>885</v>
      </c>
      <c r="J50" s="25"/>
    </row>
    <row r="51" spans="1:10" s="16" customFormat="1" ht="21.75" customHeight="1" x14ac:dyDescent="0.2">
      <c r="A51" s="34" t="s">
        <v>1147</v>
      </c>
      <c r="B51" s="34" t="s">
        <v>72</v>
      </c>
      <c r="C51" s="34" t="s">
        <v>72</v>
      </c>
      <c r="D51" s="35" t="s">
        <v>1945</v>
      </c>
      <c r="E51" s="37" t="s">
        <v>1215</v>
      </c>
      <c r="F51" s="50"/>
      <c r="G51" s="36"/>
      <c r="H51" s="37" t="s">
        <v>73</v>
      </c>
      <c r="I51" s="37" t="s">
        <v>74</v>
      </c>
      <c r="J51" s="25"/>
    </row>
    <row r="52" spans="1:10" s="16" customFormat="1" ht="21.75" customHeight="1" x14ac:dyDescent="0.2">
      <c r="A52" s="34" t="s">
        <v>1147</v>
      </c>
      <c r="B52" s="34" t="s">
        <v>72</v>
      </c>
      <c r="C52" s="34" t="s">
        <v>72</v>
      </c>
      <c r="D52" s="35" t="s">
        <v>2058</v>
      </c>
      <c r="E52" s="37" t="s">
        <v>1265</v>
      </c>
      <c r="F52" s="50"/>
      <c r="G52" s="36"/>
      <c r="H52" s="37" t="s">
        <v>75</v>
      </c>
      <c r="I52" s="37" t="s">
        <v>76</v>
      </c>
      <c r="J52" s="25"/>
    </row>
    <row r="53" spans="1:10" s="16" customFormat="1" ht="21.75" customHeight="1" x14ac:dyDescent="0.2">
      <c r="A53" s="34" t="s">
        <v>1147</v>
      </c>
      <c r="B53" s="34" t="s">
        <v>72</v>
      </c>
      <c r="C53" s="34" t="s">
        <v>72</v>
      </c>
      <c r="D53" s="35" t="s">
        <v>2057</v>
      </c>
      <c r="E53" s="37" t="s">
        <v>915</v>
      </c>
      <c r="F53" s="50"/>
      <c r="G53" s="36"/>
      <c r="H53" s="37" t="s">
        <v>916</v>
      </c>
      <c r="I53" s="37" t="s">
        <v>917</v>
      </c>
      <c r="J53" s="25"/>
    </row>
    <row r="54" spans="1:10" s="16" customFormat="1" ht="21.75" customHeight="1" x14ac:dyDescent="0.2">
      <c r="A54" s="34" t="s">
        <v>1147</v>
      </c>
      <c r="B54" s="34" t="s">
        <v>77</v>
      </c>
      <c r="C54" s="34" t="s">
        <v>77</v>
      </c>
      <c r="D54" s="35" t="s">
        <v>1945</v>
      </c>
      <c r="E54" s="37" t="s">
        <v>1215</v>
      </c>
      <c r="F54" s="50"/>
      <c r="G54" s="36"/>
      <c r="H54" s="37" t="s">
        <v>2059</v>
      </c>
      <c r="I54" s="37"/>
      <c r="J54" s="25"/>
    </row>
    <row r="55" spans="1:10" s="16" customFormat="1" ht="21.75" customHeight="1" x14ac:dyDescent="0.2">
      <c r="A55" s="34" t="s">
        <v>1147</v>
      </c>
      <c r="B55" s="34" t="s">
        <v>78</v>
      </c>
      <c r="C55" s="34" t="s">
        <v>78</v>
      </c>
      <c r="D55" s="35" t="s">
        <v>1758</v>
      </c>
      <c r="E55" s="37" t="s">
        <v>1286</v>
      </c>
      <c r="F55" s="50"/>
      <c r="G55" s="36"/>
      <c r="H55" s="37" t="s">
        <v>79</v>
      </c>
      <c r="I55" s="37" t="s">
        <v>80</v>
      </c>
      <c r="J55" s="25"/>
    </row>
    <row r="56" spans="1:10" s="16" customFormat="1" ht="21.75" customHeight="1" x14ac:dyDescent="0.2">
      <c r="A56" s="34" t="s">
        <v>1147</v>
      </c>
      <c r="B56" s="34" t="s">
        <v>83</v>
      </c>
      <c r="C56" s="34" t="s">
        <v>84</v>
      </c>
      <c r="D56" s="35" t="s">
        <v>1945</v>
      </c>
      <c r="E56" s="37" t="s">
        <v>1215</v>
      </c>
      <c r="F56" s="50"/>
      <c r="G56" s="36"/>
      <c r="H56" s="37" t="s">
        <v>87</v>
      </c>
      <c r="I56" s="37" t="s">
        <v>88</v>
      </c>
      <c r="J56" s="25"/>
    </row>
    <row r="57" spans="1:10" s="16" customFormat="1" ht="21.75" customHeight="1" x14ac:dyDescent="0.2">
      <c r="A57" s="34" t="s">
        <v>1147</v>
      </c>
      <c r="B57" s="34" t="s">
        <v>83</v>
      </c>
      <c r="C57" s="34" t="s">
        <v>84</v>
      </c>
      <c r="D57" s="35" t="s">
        <v>1945</v>
      </c>
      <c r="E57" s="37" t="s">
        <v>1215</v>
      </c>
      <c r="F57" s="50"/>
      <c r="G57" s="36"/>
      <c r="H57" s="37" t="s">
        <v>87</v>
      </c>
      <c r="I57" s="37" t="s">
        <v>89</v>
      </c>
      <c r="J57" s="25"/>
    </row>
    <row r="58" spans="1:10" s="16" customFormat="1" ht="21.75" customHeight="1" x14ac:dyDescent="0.2">
      <c r="A58" s="34" t="s">
        <v>2169</v>
      </c>
      <c r="B58" s="34" t="s">
        <v>83</v>
      </c>
      <c r="C58" s="34" t="s">
        <v>184</v>
      </c>
      <c r="D58" s="35" t="s">
        <v>2179</v>
      </c>
      <c r="E58" s="37" t="s">
        <v>2180</v>
      </c>
      <c r="F58" s="88">
        <v>41908</v>
      </c>
      <c r="G58" s="36"/>
      <c r="H58" s="37" t="s">
        <v>2181</v>
      </c>
      <c r="I58" s="37" t="s">
        <v>2182</v>
      </c>
      <c r="J58" s="25"/>
    </row>
    <row r="59" spans="1:10" s="16" customFormat="1" ht="21.75" customHeight="1" x14ac:dyDescent="0.2">
      <c r="A59" s="34" t="s">
        <v>1147</v>
      </c>
      <c r="B59" s="34" t="s">
        <v>83</v>
      </c>
      <c r="C59" s="34" t="s">
        <v>84</v>
      </c>
      <c r="D59" s="35" t="s">
        <v>2037</v>
      </c>
      <c r="E59" s="37" t="s">
        <v>1258</v>
      </c>
      <c r="F59" s="50"/>
      <c r="G59" s="36"/>
      <c r="H59" s="37" t="s">
        <v>85</v>
      </c>
      <c r="I59" s="37" t="s">
        <v>86</v>
      </c>
      <c r="J59" s="25"/>
    </row>
    <row r="60" spans="1:10" s="16" customFormat="1" ht="21.75" customHeight="1" x14ac:dyDescent="0.2">
      <c r="A60" s="34" t="s">
        <v>1147</v>
      </c>
      <c r="B60" s="34" t="s">
        <v>83</v>
      </c>
      <c r="C60" s="34" t="s">
        <v>84</v>
      </c>
      <c r="D60" s="35" t="s">
        <v>2148</v>
      </c>
      <c r="E60" s="48" t="s">
        <v>2105</v>
      </c>
      <c r="F60" s="88">
        <v>41831</v>
      </c>
      <c r="G60" s="50"/>
      <c r="H60" s="48" t="s">
        <v>2106</v>
      </c>
      <c r="I60" s="49" t="s">
        <v>2107</v>
      </c>
      <c r="J60" s="25"/>
    </row>
    <row r="61" spans="1:10" s="16" customFormat="1" ht="21.75" customHeight="1" x14ac:dyDescent="0.2">
      <c r="A61" s="34" t="s">
        <v>1147</v>
      </c>
      <c r="B61" s="34" t="s">
        <v>886</v>
      </c>
      <c r="C61" s="34" t="s">
        <v>886</v>
      </c>
      <c r="D61" s="35" t="s">
        <v>2056</v>
      </c>
      <c r="E61" s="37" t="s">
        <v>1264</v>
      </c>
      <c r="F61" s="50"/>
      <c r="G61" s="36"/>
      <c r="H61" s="37" t="s">
        <v>887</v>
      </c>
      <c r="I61" s="37" t="s">
        <v>888</v>
      </c>
      <c r="J61" s="25"/>
    </row>
    <row r="62" spans="1:10" s="16" customFormat="1" ht="21.75" customHeight="1" x14ac:dyDescent="0.2">
      <c r="A62" s="34" t="s">
        <v>1147</v>
      </c>
      <c r="B62" s="34" t="s">
        <v>90</v>
      </c>
      <c r="C62" s="34" t="s">
        <v>90</v>
      </c>
      <c r="D62" s="35" t="s">
        <v>2060</v>
      </c>
      <c r="E62" s="37" t="s">
        <v>1266</v>
      </c>
      <c r="F62" s="50"/>
      <c r="G62" s="36"/>
      <c r="H62" s="37" t="s">
        <v>91</v>
      </c>
      <c r="I62" s="37" t="s">
        <v>92</v>
      </c>
      <c r="J62" s="25"/>
    </row>
    <row r="63" spans="1:10" s="16" customFormat="1" ht="21.75" customHeight="1" x14ac:dyDescent="0.2">
      <c r="A63" s="34" t="s">
        <v>1147</v>
      </c>
      <c r="B63" s="34" t="s">
        <v>1015</v>
      </c>
      <c r="C63" s="34" t="s">
        <v>1015</v>
      </c>
      <c r="D63" s="35"/>
      <c r="E63" s="37" t="s">
        <v>1016</v>
      </c>
      <c r="F63" s="50"/>
      <c r="G63" s="36"/>
      <c r="H63" s="37" t="s">
        <v>1017</v>
      </c>
      <c r="I63" s="37" t="s">
        <v>1018</v>
      </c>
      <c r="J63" s="25"/>
    </row>
    <row r="64" spans="1:10" s="16" customFormat="1" ht="21.75" customHeight="1" x14ac:dyDescent="0.2">
      <c r="A64" s="34" t="s">
        <v>1147</v>
      </c>
      <c r="B64" s="34" t="s">
        <v>929</v>
      </c>
      <c r="C64" s="34" t="s">
        <v>929</v>
      </c>
      <c r="D64" s="35" t="s">
        <v>2061</v>
      </c>
      <c r="E64" s="37" t="s">
        <v>944</v>
      </c>
      <c r="F64" s="50"/>
      <c r="G64" s="36"/>
      <c r="H64" s="37" t="s">
        <v>945</v>
      </c>
      <c r="I64" s="37" t="s">
        <v>946</v>
      </c>
      <c r="J64" s="25"/>
    </row>
    <row r="65" spans="6:6" ht="22.5" customHeight="1" x14ac:dyDescent="0.25">
      <c r="F65" s="89"/>
    </row>
  </sheetData>
  <autoFilter ref="A4:J64"/>
  <sortState ref="A43:J61">
    <sortCondition ref="B43:B61"/>
    <sortCondition ref="C43:C61"/>
    <sortCondition ref="E43:E61"/>
  </sortState>
  <mergeCells count="1">
    <mergeCell ref="A2:J2"/>
  </mergeCells>
  <hyperlinks>
    <hyperlink ref="J11" r:id="rId1"/>
    <hyperlink ref="J41" r:id="rId2"/>
    <hyperlink ref="J18" r:id="rId3"/>
  </hyperlinks>
  <printOptions horizontalCentered="1"/>
  <pageMargins left="0.35" right="0.33" top="0.55118110236220474" bottom="0.59055118110236227" header="0.31496062992125984" footer="0.31496062992125984"/>
  <pageSetup scale="75" orientation="landscape" r:id="rId4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J32"/>
  <sheetViews>
    <sheetView showGridLines="0" workbookViewId="0">
      <pane ySplit="5" topLeftCell="A11" activePane="bottomLeft" state="frozen"/>
      <selection activeCell="D1" sqref="A1:K137"/>
      <selection pane="bottomLeft" activeCell="B26" sqref="B26"/>
    </sheetView>
  </sheetViews>
  <sheetFormatPr baseColWidth="10" defaultRowHeight="32.25" customHeight="1" x14ac:dyDescent="0.25"/>
  <cols>
    <col min="1" max="1" width="15.140625" customWidth="1"/>
    <col min="2" max="2" width="13.7109375" customWidth="1"/>
    <col min="3" max="3" width="12.28515625" customWidth="1"/>
    <col min="5" max="5" width="35.7109375" customWidth="1"/>
    <col min="6" max="6" width="10.5703125" style="9" customWidth="1"/>
    <col min="7" max="7" width="11.85546875" customWidth="1"/>
    <col min="8" max="8" width="31.5703125" customWidth="1"/>
    <col min="9" max="9" width="19.42578125" customWidth="1"/>
    <col min="10" max="10" width="9.42578125" customWidth="1"/>
  </cols>
  <sheetData>
    <row r="1" spans="1:10" s="9" customFormat="1" ht="15" x14ac:dyDescent="0.25"/>
    <row r="2" spans="1:10" s="9" customFormat="1" ht="15" x14ac:dyDescent="0.25"/>
    <row r="3" spans="1:10" s="9" customFormat="1" ht="26.25" x14ac:dyDescent="0.4">
      <c r="A3" s="100" t="s">
        <v>2183</v>
      </c>
      <c r="B3" s="100"/>
      <c r="C3" s="100"/>
      <c r="D3" s="100"/>
      <c r="E3" s="100"/>
      <c r="F3" s="100"/>
      <c r="G3" s="100"/>
      <c r="H3" s="100"/>
      <c r="I3" s="100"/>
      <c r="J3" s="100"/>
    </row>
    <row r="4" spans="1:10" s="9" customFormat="1" ht="15" x14ac:dyDescent="0.25"/>
    <row r="5" spans="1:10" s="2" customFormat="1" ht="36" customHeight="1" thickBot="1" x14ac:dyDescent="0.25">
      <c r="A5" s="30" t="s">
        <v>1145</v>
      </c>
      <c r="B5" s="33" t="s">
        <v>1512</v>
      </c>
      <c r="C5" s="33" t="s">
        <v>1146</v>
      </c>
      <c r="D5" s="33" t="s">
        <v>1095</v>
      </c>
      <c r="E5" s="33" t="s">
        <v>0</v>
      </c>
      <c r="F5" s="33" t="s">
        <v>1514</v>
      </c>
      <c r="G5" s="33" t="s">
        <v>1465</v>
      </c>
      <c r="H5" s="33" t="s">
        <v>1</v>
      </c>
      <c r="I5" s="33" t="s">
        <v>2</v>
      </c>
      <c r="J5" s="33" t="s">
        <v>3</v>
      </c>
    </row>
    <row r="6" spans="1:10" s="16" customFormat="1" ht="21.75" customHeight="1" thickTop="1" x14ac:dyDescent="0.2">
      <c r="A6" s="34" t="s">
        <v>1107</v>
      </c>
      <c r="B6" s="34" t="s">
        <v>4</v>
      </c>
      <c r="C6" s="34" t="s">
        <v>4</v>
      </c>
      <c r="D6" s="35" t="s">
        <v>2062</v>
      </c>
      <c r="E6" s="29" t="s">
        <v>1506</v>
      </c>
      <c r="F6" s="36"/>
      <c r="G6" s="36"/>
      <c r="H6" s="37" t="s">
        <v>2063</v>
      </c>
      <c r="I6" s="37" t="s">
        <v>788</v>
      </c>
      <c r="J6" s="36"/>
    </row>
    <row r="7" spans="1:10" s="16" customFormat="1" ht="21.75" customHeight="1" x14ac:dyDescent="0.2">
      <c r="A7" s="34" t="s">
        <v>1107</v>
      </c>
      <c r="B7" s="34" t="s">
        <v>4</v>
      </c>
      <c r="C7" s="34" t="s">
        <v>4</v>
      </c>
      <c r="D7" s="35" t="s">
        <v>2064</v>
      </c>
      <c r="E7" s="36" t="s">
        <v>835</v>
      </c>
      <c r="F7" s="36"/>
      <c r="G7" s="36"/>
      <c r="H7" s="37" t="s">
        <v>836</v>
      </c>
      <c r="I7" s="37" t="s">
        <v>837</v>
      </c>
      <c r="J7" s="36"/>
    </row>
    <row r="8" spans="1:10" s="16" customFormat="1" ht="21.75" customHeight="1" x14ac:dyDescent="0.2">
      <c r="A8" s="34" t="s">
        <v>1107</v>
      </c>
      <c r="B8" s="34" t="s">
        <v>4</v>
      </c>
      <c r="C8" s="34" t="s">
        <v>4</v>
      </c>
      <c r="D8" s="35" t="s">
        <v>2065</v>
      </c>
      <c r="E8" s="36" t="s">
        <v>1267</v>
      </c>
      <c r="F8" s="36"/>
      <c r="G8" s="36"/>
      <c r="H8" s="37" t="s">
        <v>1058</v>
      </c>
      <c r="I8" s="37" t="s">
        <v>1059</v>
      </c>
      <c r="J8" s="36"/>
    </row>
    <row r="9" spans="1:10" s="16" customFormat="1" ht="21.75" customHeight="1" x14ac:dyDescent="0.2">
      <c r="A9" s="34" t="s">
        <v>1107</v>
      </c>
      <c r="B9" s="34" t="s">
        <v>4</v>
      </c>
      <c r="C9" s="34" t="s">
        <v>4</v>
      </c>
      <c r="D9" s="35" t="s">
        <v>2066</v>
      </c>
      <c r="E9" s="36" t="s">
        <v>827</v>
      </c>
      <c r="F9" s="36"/>
      <c r="G9" s="36"/>
      <c r="H9" s="37" t="s">
        <v>828</v>
      </c>
      <c r="I9" s="37" t="s">
        <v>829</v>
      </c>
      <c r="J9" s="36"/>
    </row>
    <row r="10" spans="1:10" s="16" customFormat="1" ht="21.75" customHeight="1" x14ac:dyDescent="0.2">
      <c r="A10" s="34" t="s">
        <v>1107</v>
      </c>
      <c r="B10" s="34" t="s">
        <v>4</v>
      </c>
      <c r="C10" s="34" t="s">
        <v>4</v>
      </c>
      <c r="D10" s="35" t="s">
        <v>2129</v>
      </c>
      <c r="E10" s="36" t="s">
        <v>1507</v>
      </c>
      <c r="F10" s="36"/>
      <c r="G10" s="36"/>
      <c r="H10" s="37" t="s">
        <v>17</v>
      </c>
      <c r="I10" s="37" t="s">
        <v>18</v>
      </c>
      <c r="J10" s="36"/>
    </row>
    <row r="11" spans="1:10" s="16" customFormat="1" ht="21.75" customHeight="1" x14ac:dyDescent="0.2">
      <c r="A11" s="34" t="s">
        <v>1107</v>
      </c>
      <c r="B11" s="34" t="s">
        <v>4</v>
      </c>
      <c r="C11" s="34" t="s">
        <v>4</v>
      </c>
      <c r="D11" s="35" t="s">
        <v>2067</v>
      </c>
      <c r="E11" s="36" t="s">
        <v>1268</v>
      </c>
      <c r="F11" s="36"/>
      <c r="G11" s="36"/>
      <c r="H11" s="37" t="s">
        <v>19</v>
      </c>
      <c r="I11" s="37" t="s">
        <v>20</v>
      </c>
      <c r="J11" s="36"/>
    </row>
    <row r="12" spans="1:10" s="16" customFormat="1" ht="21.75" customHeight="1" x14ac:dyDescent="0.2">
      <c r="A12" s="34" t="s">
        <v>1107</v>
      </c>
      <c r="B12" s="34" t="s">
        <v>4</v>
      </c>
      <c r="C12" s="34" t="s">
        <v>4</v>
      </c>
      <c r="D12" s="35" t="s">
        <v>2032</v>
      </c>
      <c r="E12" s="36" t="s">
        <v>1269</v>
      </c>
      <c r="F12" s="36"/>
      <c r="G12" s="36"/>
      <c r="H12" s="37" t="s">
        <v>2033</v>
      </c>
      <c r="I12" s="37" t="s">
        <v>23</v>
      </c>
      <c r="J12" s="36"/>
    </row>
    <row r="13" spans="1:10" s="16" customFormat="1" ht="21.75" customHeight="1" x14ac:dyDescent="0.2">
      <c r="A13" s="34" t="s">
        <v>1107</v>
      </c>
      <c r="B13" s="34" t="s">
        <v>4</v>
      </c>
      <c r="C13" s="34" t="s">
        <v>4</v>
      </c>
      <c r="D13" s="35" t="s">
        <v>2068</v>
      </c>
      <c r="E13" s="36" t="s">
        <v>1315</v>
      </c>
      <c r="F13" s="36"/>
      <c r="G13" s="36"/>
      <c r="H13" s="37" t="s">
        <v>872</v>
      </c>
      <c r="I13" s="37" t="s">
        <v>873</v>
      </c>
      <c r="J13" s="36"/>
    </row>
    <row r="14" spans="1:10" s="16" customFormat="1" ht="21.75" customHeight="1" x14ac:dyDescent="0.2">
      <c r="A14" s="34" t="s">
        <v>1107</v>
      </c>
      <c r="B14" s="34" t="s">
        <v>4</v>
      </c>
      <c r="C14" s="34" t="s">
        <v>4</v>
      </c>
      <c r="D14" s="35" t="s">
        <v>2069</v>
      </c>
      <c r="E14" s="36" t="s">
        <v>1316</v>
      </c>
      <c r="F14" s="36"/>
      <c r="G14" s="36"/>
      <c r="H14" s="37" t="s">
        <v>24</v>
      </c>
      <c r="I14" s="37" t="s">
        <v>25</v>
      </c>
      <c r="J14" s="36"/>
    </row>
    <row r="15" spans="1:10" s="16" customFormat="1" ht="21.75" customHeight="1" x14ac:dyDescent="0.2">
      <c r="A15" s="34" t="s">
        <v>1107</v>
      </c>
      <c r="B15" s="34" t="s">
        <v>4</v>
      </c>
      <c r="C15" s="34" t="s">
        <v>4</v>
      </c>
      <c r="D15" s="35" t="s">
        <v>2070</v>
      </c>
      <c r="E15" s="36" t="s">
        <v>1270</v>
      </c>
      <c r="F15" s="36"/>
      <c r="G15" s="36"/>
      <c r="H15" s="37" t="s">
        <v>39</v>
      </c>
      <c r="I15" s="37" t="s">
        <v>40</v>
      </c>
      <c r="J15" s="36"/>
    </row>
    <row r="16" spans="1:10" s="16" customFormat="1" ht="21.75" customHeight="1" x14ac:dyDescent="0.2">
      <c r="A16" s="34" t="s">
        <v>1107</v>
      </c>
      <c r="B16" s="34" t="s">
        <v>4</v>
      </c>
      <c r="C16" s="34" t="s">
        <v>4</v>
      </c>
      <c r="D16" s="35" t="s">
        <v>2071</v>
      </c>
      <c r="E16" s="36" t="s">
        <v>1271</v>
      </c>
      <c r="F16" s="36"/>
      <c r="G16" s="36"/>
      <c r="H16" s="37" t="s">
        <v>41</v>
      </c>
      <c r="I16" s="37" t="s">
        <v>42</v>
      </c>
      <c r="J16" s="36"/>
    </row>
    <row r="17" spans="1:10" s="16" customFormat="1" ht="21.75" customHeight="1" x14ac:dyDescent="0.2">
      <c r="A17" s="34" t="s">
        <v>1107</v>
      </c>
      <c r="B17" s="34" t="s">
        <v>4</v>
      </c>
      <c r="C17" s="34" t="s">
        <v>4</v>
      </c>
      <c r="D17" s="35" t="s">
        <v>2039</v>
      </c>
      <c r="E17" s="36" t="s">
        <v>1307</v>
      </c>
      <c r="F17" s="36"/>
      <c r="G17" s="36"/>
      <c r="H17" s="37" t="s">
        <v>2040</v>
      </c>
      <c r="I17" s="37" t="s">
        <v>45</v>
      </c>
      <c r="J17" s="36"/>
    </row>
    <row r="18" spans="1:10" s="16" customFormat="1" ht="21.75" customHeight="1" x14ac:dyDescent="0.2">
      <c r="A18" s="34" t="s">
        <v>1107</v>
      </c>
      <c r="B18" s="34" t="s">
        <v>4</v>
      </c>
      <c r="C18" s="34" t="s">
        <v>4</v>
      </c>
      <c r="D18" s="35" t="s">
        <v>2072</v>
      </c>
      <c r="E18" s="36" t="s">
        <v>1272</v>
      </c>
      <c r="F18" s="36"/>
      <c r="G18" s="36"/>
      <c r="H18" s="37" t="s">
        <v>46</v>
      </c>
      <c r="I18" s="37" t="s">
        <v>47</v>
      </c>
      <c r="J18" s="36"/>
    </row>
    <row r="19" spans="1:10" s="16" customFormat="1" ht="21.75" customHeight="1" x14ac:dyDescent="0.2">
      <c r="A19" s="34" t="s">
        <v>1107</v>
      </c>
      <c r="B19" s="34" t="s">
        <v>4</v>
      </c>
      <c r="C19" s="34" t="s">
        <v>4</v>
      </c>
      <c r="D19" s="35" t="s">
        <v>2073</v>
      </c>
      <c r="E19" s="36" t="s">
        <v>1317</v>
      </c>
      <c r="F19" s="36"/>
      <c r="G19" s="36"/>
      <c r="H19" s="37" t="s">
        <v>1064</v>
      </c>
      <c r="I19" s="37" t="s">
        <v>1068</v>
      </c>
      <c r="J19" s="36"/>
    </row>
    <row r="20" spans="1:10" s="16" customFormat="1" ht="21.75" customHeight="1" x14ac:dyDescent="0.2">
      <c r="A20" s="34" t="s">
        <v>1107</v>
      </c>
      <c r="B20" s="34" t="s">
        <v>4</v>
      </c>
      <c r="C20" s="34" t="s">
        <v>4</v>
      </c>
      <c r="D20" s="35" t="s">
        <v>2074</v>
      </c>
      <c r="E20" s="36" t="s">
        <v>1273</v>
      </c>
      <c r="F20" s="36"/>
      <c r="G20" s="36"/>
      <c r="H20" s="37" t="s">
        <v>48</v>
      </c>
      <c r="I20" s="37" t="s">
        <v>49</v>
      </c>
      <c r="J20" s="36"/>
    </row>
    <row r="21" spans="1:10" s="16" customFormat="1" ht="21.75" customHeight="1" x14ac:dyDescent="0.2">
      <c r="A21" s="34" t="s">
        <v>1107</v>
      </c>
      <c r="B21" s="34" t="s">
        <v>4</v>
      </c>
      <c r="C21" s="34" t="s">
        <v>4</v>
      </c>
      <c r="D21" s="35" t="s">
        <v>2075</v>
      </c>
      <c r="E21" s="36" t="s">
        <v>1274</v>
      </c>
      <c r="F21" s="36"/>
      <c r="G21" s="36"/>
      <c r="H21" s="37" t="s">
        <v>50</v>
      </c>
      <c r="I21" s="37" t="s">
        <v>782</v>
      </c>
      <c r="J21" s="36"/>
    </row>
    <row r="22" spans="1:10" s="16" customFormat="1" ht="21.75" customHeight="1" x14ac:dyDescent="0.2">
      <c r="A22" s="34" t="s">
        <v>1107</v>
      </c>
      <c r="B22" s="34" t="s">
        <v>4</v>
      </c>
      <c r="C22" s="34" t="s">
        <v>4</v>
      </c>
      <c r="D22" s="35" t="s">
        <v>2076</v>
      </c>
      <c r="E22" s="36" t="s">
        <v>51</v>
      </c>
      <c r="F22" s="36"/>
      <c r="G22" s="36" t="s">
        <v>2125</v>
      </c>
      <c r="H22" s="37" t="s">
        <v>2077</v>
      </c>
      <c r="I22" s="37" t="s">
        <v>52</v>
      </c>
      <c r="J22" s="36"/>
    </row>
    <row r="23" spans="1:10" s="16" customFormat="1" ht="21.75" customHeight="1" x14ac:dyDescent="0.2">
      <c r="A23" s="34" t="s">
        <v>1107</v>
      </c>
      <c r="B23" s="34" t="s">
        <v>4</v>
      </c>
      <c r="C23" s="34" t="s">
        <v>4</v>
      </c>
      <c r="D23" s="35" t="s">
        <v>2043</v>
      </c>
      <c r="E23" s="36" t="s">
        <v>1309</v>
      </c>
      <c r="F23" s="36"/>
      <c r="G23" s="36"/>
      <c r="H23" s="37" t="s">
        <v>2044</v>
      </c>
      <c r="I23" s="37" t="s">
        <v>53</v>
      </c>
      <c r="J23" s="36"/>
    </row>
    <row r="24" spans="1:10" s="16" customFormat="1" ht="21.75" customHeight="1" x14ac:dyDescent="0.2">
      <c r="A24" s="34" t="s">
        <v>1107</v>
      </c>
      <c r="B24" s="34" t="s">
        <v>4</v>
      </c>
      <c r="C24" s="34" t="s">
        <v>4</v>
      </c>
      <c r="D24" s="35" t="s">
        <v>2078</v>
      </c>
      <c r="E24" s="36" t="s">
        <v>1275</v>
      </c>
      <c r="F24" s="36"/>
      <c r="G24" s="36"/>
      <c r="H24" s="37" t="s">
        <v>2079</v>
      </c>
      <c r="I24" s="37" t="s">
        <v>54</v>
      </c>
      <c r="J24" s="36"/>
    </row>
    <row r="25" spans="1:10" s="16" customFormat="1" ht="21.75" customHeight="1" x14ac:dyDescent="0.2">
      <c r="A25" s="34" t="s">
        <v>1107</v>
      </c>
      <c r="B25" s="34" t="s">
        <v>4</v>
      </c>
      <c r="C25" s="34" t="s">
        <v>4</v>
      </c>
      <c r="D25" s="35" t="s">
        <v>2080</v>
      </c>
      <c r="E25" s="36" t="s">
        <v>997</v>
      </c>
      <c r="F25" s="36"/>
      <c r="G25" s="36"/>
      <c r="H25" s="37" t="s">
        <v>998</v>
      </c>
      <c r="I25" s="37" t="s">
        <v>999</v>
      </c>
      <c r="J25" s="36"/>
    </row>
    <row r="26" spans="1:10" s="16" customFormat="1" ht="21.75" customHeight="1" x14ac:dyDescent="0.2">
      <c r="A26" s="34" t="s">
        <v>1107</v>
      </c>
      <c r="B26" s="34" t="s">
        <v>69</v>
      </c>
      <c r="C26" s="34" t="s">
        <v>69</v>
      </c>
      <c r="D26" s="35" t="s">
        <v>2130</v>
      </c>
      <c r="E26" s="36" t="s">
        <v>2128</v>
      </c>
      <c r="F26" s="36"/>
      <c r="G26" s="36"/>
      <c r="H26" s="37" t="s">
        <v>1070</v>
      </c>
      <c r="I26" s="37" t="s">
        <v>1071</v>
      </c>
      <c r="J26" s="36"/>
    </row>
    <row r="27" spans="1:10" s="16" customFormat="1" ht="21.75" customHeight="1" x14ac:dyDescent="0.2">
      <c r="A27" s="34" t="s">
        <v>1107</v>
      </c>
      <c r="B27" s="34" t="s">
        <v>1065</v>
      </c>
      <c r="C27" s="34" t="s">
        <v>1065</v>
      </c>
      <c r="D27" s="35" t="s">
        <v>2073</v>
      </c>
      <c r="E27" s="36" t="s">
        <v>1317</v>
      </c>
      <c r="F27" s="36"/>
      <c r="G27" s="36"/>
      <c r="H27" s="37" t="s">
        <v>1066</v>
      </c>
      <c r="I27" s="37" t="s">
        <v>1067</v>
      </c>
      <c r="J27" s="36"/>
    </row>
    <row r="28" spans="1:10" s="16" customFormat="1" ht="21.75" customHeight="1" x14ac:dyDescent="0.2">
      <c r="A28" s="34" t="s">
        <v>1107</v>
      </c>
      <c r="B28" s="34" t="s">
        <v>72</v>
      </c>
      <c r="C28" s="34" t="s">
        <v>72</v>
      </c>
      <c r="D28" s="35" t="s">
        <v>2057</v>
      </c>
      <c r="E28" s="36" t="s">
        <v>915</v>
      </c>
      <c r="F28" s="36"/>
      <c r="G28" s="36"/>
      <c r="H28" s="37" t="s">
        <v>916</v>
      </c>
      <c r="I28" s="37" t="s">
        <v>943</v>
      </c>
      <c r="J28" s="36"/>
    </row>
    <row r="29" spans="1:10" s="16" customFormat="1" ht="21.75" customHeight="1" x14ac:dyDescent="0.2">
      <c r="A29" s="34" t="s">
        <v>1107</v>
      </c>
      <c r="B29" s="34" t="s">
        <v>78</v>
      </c>
      <c r="C29" s="34" t="s">
        <v>78</v>
      </c>
      <c r="D29" s="35" t="s">
        <v>2081</v>
      </c>
      <c r="E29" s="36" t="s">
        <v>1276</v>
      </c>
      <c r="F29" s="36"/>
      <c r="G29" s="36"/>
      <c r="H29" s="37" t="s">
        <v>81</v>
      </c>
      <c r="I29" s="37" t="s">
        <v>82</v>
      </c>
      <c r="J29" s="36"/>
    </row>
    <row r="30" spans="1:10" s="16" customFormat="1" ht="21.75" customHeight="1" x14ac:dyDescent="0.2">
      <c r="A30" s="34" t="s">
        <v>1107</v>
      </c>
      <c r="B30" s="34" t="s">
        <v>78</v>
      </c>
      <c r="C30" s="34" t="s">
        <v>78</v>
      </c>
      <c r="D30" s="35" t="s">
        <v>2078</v>
      </c>
      <c r="E30" s="36" t="s">
        <v>1275</v>
      </c>
      <c r="F30" s="36"/>
      <c r="G30" s="36"/>
      <c r="H30" s="37" t="s">
        <v>1031</v>
      </c>
      <c r="I30" s="37" t="s">
        <v>1032</v>
      </c>
      <c r="J30" s="36"/>
    </row>
    <row r="31" spans="1:10" s="16" customFormat="1" ht="21.75" customHeight="1" x14ac:dyDescent="0.2">
      <c r="A31" s="34" t="s">
        <v>1107</v>
      </c>
      <c r="B31" s="34" t="s">
        <v>90</v>
      </c>
      <c r="C31" s="34" t="s">
        <v>90</v>
      </c>
      <c r="D31" s="35" t="s">
        <v>2073</v>
      </c>
      <c r="E31" s="36" t="s">
        <v>1317</v>
      </c>
      <c r="F31" s="36"/>
      <c r="G31" s="36"/>
      <c r="H31" s="37" t="s">
        <v>2082</v>
      </c>
      <c r="I31" s="37" t="s">
        <v>1067</v>
      </c>
      <c r="J31" s="36"/>
    </row>
    <row r="32" spans="1:10" s="16" customFormat="1" ht="21.75" customHeight="1" x14ac:dyDescent="0.2">
      <c r="A32" s="34" t="s">
        <v>1107</v>
      </c>
      <c r="B32" s="34" t="s">
        <v>929</v>
      </c>
      <c r="C32" s="34" t="s">
        <v>929</v>
      </c>
      <c r="D32" s="35" t="s">
        <v>2083</v>
      </c>
      <c r="E32" s="36" t="s">
        <v>1508</v>
      </c>
      <c r="F32" s="36"/>
      <c r="G32" s="36"/>
      <c r="H32" s="37" t="s">
        <v>2084</v>
      </c>
      <c r="I32" s="37" t="s">
        <v>930</v>
      </c>
      <c r="J32" s="36"/>
    </row>
  </sheetData>
  <sortState ref="A26:J32">
    <sortCondition ref="B26:B32"/>
    <sortCondition ref="C26:C32"/>
    <sortCondition ref="E26:E32"/>
  </sortState>
  <mergeCells count="1">
    <mergeCell ref="A3:J3"/>
  </mergeCells>
  <printOptions horizontalCentered="1"/>
  <pageMargins left="0.31" right="0.44" top="0.43" bottom="0.54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10</vt:i4>
      </vt:variant>
    </vt:vector>
  </HeadingPairs>
  <TitlesOfParts>
    <vt:vector size="18" baseType="lpstr">
      <vt:lpstr>CLINICAS</vt:lpstr>
      <vt:lpstr>APS</vt:lpstr>
      <vt:lpstr>SERVICIO COMPLEMENTARIO</vt:lpstr>
      <vt:lpstr>CASAS COMERCIALES</vt:lpstr>
      <vt:lpstr>1</vt:lpstr>
      <vt:lpstr>2</vt:lpstr>
      <vt:lpstr>3</vt:lpstr>
      <vt:lpstr>4</vt:lpstr>
      <vt:lpstr>'1'!Área_de_impresión</vt:lpstr>
      <vt:lpstr>'2'!Área_de_impresión</vt:lpstr>
      <vt:lpstr>APS!Área_de_impresión</vt:lpstr>
      <vt:lpstr>'CASAS COMERCIALES'!Área_de_impresión</vt:lpstr>
      <vt:lpstr>CLINICAS!Área_de_impresión</vt:lpstr>
      <vt:lpstr>'SERVICIO COMPLEMENTARIO'!Área_de_impresión</vt:lpstr>
      <vt:lpstr>'1'!Títulos_a_imprimir</vt:lpstr>
      <vt:lpstr>'2'!Títulos_a_imprimir</vt:lpstr>
      <vt:lpstr>'3'!Títulos_a_imprimir</vt:lpstr>
      <vt:lpstr>'4'!Títulos_a_imprimir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Asdrile Solorzano</dc:creator>
  <cp:lastModifiedBy>Archivo</cp:lastModifiedBy>
  <cp:lastPrinted>2014-12-01T23:03:02Z</cp:lastPrinted>
  <dcterms:created xsi:type="dcterms:W3CDTF">2013-01-28T14:12:09Z</dcterms:created>
  <dcterms:modified xsi:type="dcterms:W3CDTF">2017-09-19T16:19:35Z</dcterms:modified>
</cp:coreProperties>
</file>